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RT\Draft\Úsek rozvoje\Archeologie\Obchodní případ\Předběžný archeologický výzkum (PAV)\PAV JM\0.9 Příprava ZD\"/>
    </mc:Choice>
  </mc:AlternateContent>
  <xr:revisionPtr revIDLastSave="0" documentId="13_ncr:1_{32165093-ADF7-40BA-BB07-8F7080D0B828}" xr6:coauthVersionLast="47" xr6:coauthVersionMax="47" xr10:uidLastSave="{00000000-0000-0000-0000-000000000000}"/>
  <bookViews>
    <workbookView xWindow="-28920" yWindow="-120" windowWidth="29040" windowHeight="15840" xr2:uid="{B6FAFC4F-76B2-4479-B13F-E4263324FF8A}"/>
  </bookViews>
  <sheets>
    <sheet name="MB 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7" i="2" l="1"/>
  <c r="F126" i="2"/>
  <c r="G35" i="2"/>
  <c r="G32" i="2"/>
  <c r="G25" i="2"/>
  <c r="G20" i="2"/>
  <c r="G10" i="2"/>
  <c r="G8" i="2"/>
  <c r="E131" i="2"/>
  <c r="D131" i="2"/>
  <c r="E130" i="2"/>
  <c r="D130" i="2"/>
  <c r="E129" i="2"/>
  <c r="D129" i="2"/>
  <c r="E128" i="2"/>
  <c r="D128" i="2"/>
  <c r="E127" i="2"/>
  <c r="D127" i="2"/>
  <c r="E126" i="2"/>
  <c r="D126" i="2"/>
  <c r="G124" i="2"/>
  <c r="G123" i="2"/>
  <c r="E125" i="2"/>
  <c r="D125" i="2"/>
  <c r="E122" i="2"/>
  <c r="D122" i="2"/>
  <c r="E116" i="2"/>
  <c r="D116" i="2"/>
  <c r="E109" i="2"/>
  <c r="D109" i="2"/>
  <c r="E105" i="2"/>
  <c r="D105" i="2"/>
  <c r="G103" i="2"/>
  <c r="E100" i="2"/>
  <c r="D100" i="2"/>
  <c r="E96" i="2"/>
  <c r="D96" i="2"/>
  <c r="E93" i="2"/>
  <c r="D93" i="2"/>
  <c r="G87" i="2"/>
  <c r="E88" i="2"/>
  <c r="D88" i="2"/>
  <c r="E84" i="2"/>
  <c r="D84" i="2"/>
  <c r="E78" i="2"/>
  <c r="D78" i="2"/>
  <c r="E74" i="2"/>
  <c r="D74" i="2"/>
  <c r="G69" i="2"/>
  <c r="G68" i="2"/>
  <c r="G67" i="2"/>
  <c r="G55" i="2"/>
  <c r="G54" i="2"/>
  <c r="G49" i="2"/>
  <c r="G50" i="2"/>
  <c r="G51" i="2"/>
  <c r="G44" i="2"/>
  <c r="G42" i="2"/>
  <c r="G40" i="2"/>
  <c r="G39" i="2"/>
  <c r="E43" i="2"/>
  <c r="D43" i="2"/>
  <c r="D32" i="2"/>
  <c r="E32" i="2"/>
  <c r="E47" i="2"/>
  <c r="D47" i="2"/>
  <c r="E71" i="2"/>
  <c r="G6" i="2"/>
  <c r="G24" i="2"/>
  <c r="G23" i="2"/>
  <c r="G22" i="2"/>
  <c r="G18" i="2"/>
  <c r="G14" i="2"/>
  <c r="G16" i="2" s="1"/>
  <c r="G139" i="2" s="1"/>
  <c r="G7" i="2"/>
  <c r="G12" i="2"/>
  <c r="G138" i="2" s="1"/>
  <c r="G125" i="2" l="1"/>
  <c r="G164" i="2" s="1"/>
  <c r="G111" i="2"/>
  <c r="D58" i="2"/>
  <c r="G110" i="2"/>
  <c r="D71" i="2"/>
  <c r="D38" i="2"/>
  <c r="E38" i="2"/>
  <c r="E65" i="2"/>
  <c r="E58" i="2"/>
  <c r="D45" i="2"/>
  <c r="E35" i="2"/>
  <c r="E52" i="2"/>
  <c r="D35" i="2"/>
  <c r="D65" i="2"/>
  <c r="D62" i="2"/>
  <c r="E45" i="2"/>
  <c r="E62" i="2"/>
  <c r="D52" i="2"/>
  <c r="G115" i="2"/>
  <c r="G116" i="2" s="1"/>
  <c r="G162" i="2" s="1"/>
  <c r="G113" i="2"/>
  <c r="G117" i="2"/>
  <c r="G118" i="2"/>
  <c r="G114" i="2"/>
  <c r="G94" i="2"/>
  <c r="G97" i="2"/>
  <c r="G108" i="2"/>
  <c r="G121" i="2"/>
  <c r="G80" i="2"/>
  <c r="G119" i="2"/>
  <c r="G89" i="2"/>
  <c r="G112" i="2"/>
  <c r="G120" i="2"/>
  <c r="G92" i="2"/>
  <c r="G85" i="2"/>
  <c r="G83" i="2"/>
  <c r="G101" i="2"/>
  <c r="G106" i="2"/>
  <c r="G99" i="2"/>
  <c r="G95" i="2"/>
  <c r="G107" i="2"/>
  <c r="G98" i="2"/>
  <c r="G91" i="2"/>
  <c r="G102" i="2"/>
  <c r="G104" i="2"/>
  <c r="G90" i="2"/>
  <c r="G86" i="2"/>
  <c r="G77" i="2"/>
  <c r="G79" i="2"/>
  <c r="G81" i="2"/>
  <c r="G76" i="2"/>
  <c r="G82" i="2"/>
  <c r="G75" i="2"/>
  <c r="G141" i="2"/>
  <c r="G137" i="2"/>
  <c r="G70" i="2"/>
  <c r="G66" i="2"/>
  <c r="G46" i="2"/>
  <c r="G41" i="2"/>
  <c r="G100" i="2" l="1"/>
  <c r="G159" i="2" s="1"/>
  <c r="G43" i="2"/>
  <c r="G145" i="2" s="1"/>
  <c r="F129" i="2"/>
  <c r="G88" i="2"/>
  <c r="G156" i="2" s="1"/>
  <c r="G122" i="2"/>
  <c r="G163" i="2" s="1"/>
  <c r="G105" i="2"/>
  <c r="G160" i="2" s="1"/>
  <c r="G109" i="2"/>
  <c r="G161" i="2" s="1"/>
  <c r="G96" i="2"/>
  <c r="G158" i="2" s="1"/>
  <c r="G93" i="2"/>
  <c r="G157" i="2" s="1"/>
  <c r="G78" i="2"/>
  <c r="G154" i="2" s="1"/>
  <c r="G84" i="2"/>
  <c r="G155" i="2" s="1"/>
  <c r="G64" i="2"/>
  <c r="G30" i="2"/>
  <c r="G53" i="2"/>
  <c r="G57" i="2"/>
  <c r="G47" i="2"/>
  <c r="G147" i="2" s="1"/>
  <c r="G37" i="2"/>
  <c r="G61" i="2"/>
  <c r="G56" i="2"/>
  <c r="F130" i="2" s="1"/>
  <c r="G34" i="2"/>
  <c r="G33" i="2"/>
  <c r="G59" i="2"/>
  <c r="G73" i="2"/>
  <c r="G71" i="2"/>
  <c r="G152" i="2" s="1"/>
  <c r="G31" i="2"/>
  <c r="G36" i="2"/>
  <c r="G72" i="2"/>
  <c r="G60" i="2"/>
  <c r="F128" i="2" s="1"/>
  <c r="G48" i="2"/>
  <c r="G63" i="2"/>
  <c r="F131" i="2" l="1"/>
  <c r="G74" i="2"/>
  <c r="G153" i="2" s="1"/>
  <c r="G65" i="2"/>
  <c r="G151" i="2" s="1"/>
  <c r="G58" i="2"/>
  <c r="G149" i="2" s="1"/>
  <c r="G45" i="2"/>
  <c r="G146" i="2" s="1"/>
  <c r="G52" i="2"/>
  <c r="G148" i="2" s="1"/>
  <c r="G143" i="2"/>
  <c r="G38" i="2"/>
  <c r="G144" i="2" s="1"/>
  <c r="G62" i="2"/>
  <c r="G150" i="2" s="1"/>
  <c r="G142" i="2"/>
  <c r="E132" i="2"/>
  <c r="D132" i="2"/>
  <c r="G132" i="2" l="1"/>
  <c r="F19" i="2" s="1"/>
  <c r="G19" i="2" s="1"/>
  <c r="G140" i="2" s="1"/>
  <c r="G165" i="2" s="1"/>
  <c r="G134" i="2" l="1"/>
</calcChain>
</file>

<file path=xl/sharedStrings.xml><?xml version="1.0" encoding="utf-8"?>
<sst xmlns="http://schemas.openxmlformats.org/spreadsheetml/2006/main" count="293" uniqueCount="133">
  <si>
    <t>Katastrální území</t>
  </si>
  <si>
    <t>CELKEM</t>
  </si>
  <si>
    <t>Orná půda</t>
  </si>
  <si>
    <t>Trvalý travní porost</t>
  </si>
  <si>
    <t>Ostatní plocha</t>
  </si>
  <si>
    <t>Zahrada</t>
  </si>
  <si>
    <t>Ovocný sad</t>
  </si>
  <si>
    <t>Lesní pozemek</t>
  </si>
  <si>
    <t>Příloha 3 - Rozpis ceny</t>
  </si>
  <si>
    <t>položka</t>
  </si>
  <si>
    <t>výkon / dodávka prací</t>
  </si>
  <si>
    <t>počet m. j.</t>
  </si>
  <si>
    <t>jedn.</t>
  </si>
  <si>
    <t>jedn. cena</t>
  </si>
  <si>
    <t>cena Kč</t>
  </si>
  <si>
    <t>Rešerše písemných a mapových pramenů</t>
  </si>
  <si>
    <t>1.1</t>
  </si>
  <si>
    <t>kpl</t>
  </si>
  <si>
    <t>1.2</t>
  </si>
  <si>
    <t>dílčí mezisoučet pol. 1</t>
  </si>
  <si>
    <t>bez DPH</t>
  </si>
  <si>
    <t>Zajišťování povolování vstupů na pozemky</t>
  </si>
  <si>
    <t>Administrace prováděcí smlouvy, dodatků a změnových listů</t>
  </si>
  <si>
    <t>Ostatní</t>
  </si>
  <si>
    <t>Letecká prospekce</t>
  </si>
  <si>
    <t>Zpracování závěrečné zprávy</t>
  </si>
  <si>
    <t>1</t>
  </si>
  <si>
    <t>2.1</t>
  </si>
  <si>
    <t>Rešerše písemných a mapových pramenů - sběr dat, rekognoskace terénu atp.</t>
  </si>
  <si>
    <t xml:space="preserve">Zpracování podkladů do digitální podoby, goefererecování </t>
  </si>
  <si>
    <t>Letecká prospekce vybraných úseků vč. zpracování dat a vyhodnocení zjištěných jevů, včetně dopravy</t>
  </si>
  <si>
    <t>3.1</t>
  </si>
  <si>
    <t>dílčí mezisoučet pol. 2</t>
  </si>
  <si>
    <t>dílčí mezisoučet pol. 3</t>
  </si>
  <si>
    <t>4.1</t>
  </si>
  <si>
    <t>4.2</t>
  </si>
  <si>
    <t>5.1</t>
  </si>
  <si>
    <t>5.2</t>
  </si>
  <si>
    <t>dílčí mezisoučet pol. 4</t>
  </si>
  <si>
    <t>dílčí mezisoučet pol. 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</si>
  <si>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</si>
  <si>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</si>
  <si>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</si>
  <si>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</si>
  <si>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</si>
  <si>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</si>
  <si>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</si>
  <si>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</si>
  <si>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</si>
  <si>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</si>
  <si>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</si>
  <si>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</si>
  <si>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Transfer a údržba dat po každé z dílčích etap plnění</t>
  </si>
  <si>
    <t>R E K A P I T U L A C E</t>
  </si>
  <si>
    <t>Batymetrická prospekce</t>
  </si>
  <si>
    <t xml:space="preserve">Batymetrická prospekce   </t>
  </si>
  <si>
    <t>CENA CELKEM BEZ DPH (položky 1 - 6)</t>
  </si>
  <si>
    <t>kap.</t>
  </si>
  <si>
    <t>Batymetrická prospekce vybraného úseku (výjezd) vč. zpracování dat a vyhodnocení zjištěných jevů, včetně dopravy</t>
  </si>
  <si>
    <t>dílčí mezisoučet pol. 6</t>
  </si>
  <si>
    <t>výjezd</t>
  </si>
  <si>
    <t>5.3</t>
  </si>
  <si>
    <t>ks</t>
  </si>
  <si>
    <t>Celkem bez DPH</t>
  </si>
  <si>
    <t>CELKEM bez DPH</t>
  </si>
  <si>
    <t>Všechny ceny jsou uvedeny bez DPH.</t>
  </si>
  <si>
    <t>Druh pozemku - pozemky dotčené stavbou</t>
  </si>
  <si>
    <t>Předpokládané trvalé vynětí    m. j. ha</t>
  </si>
  <si>
    <t>Předpokládané dočasné vynětí m. j. ha</t>
  </si>
  <si>
    <t>Náhrada škod související se vstupy na pozemky (1,5 % z kap. 6)</t>
  </si>
  <si>
    <t>Pole určená k vyplnění jsou podbarvená žlutě.</t>
  </si>
  <si>
    <t>Nacenění jednotlivých ploch po zájmových katastrech s ohledem na požadované metody PAV mimo metody PAV obsažené v položkách 1 až 3</t>
  </si>
  <si>
    <t xml:space="preserve">Plochy vynětí jsou pro přehlednost rozdělené na trvalé a dočasné; jejich jednotková cena je stejná. </t>
  </si>
  <si>
    <t>Ocenění položek Povrchový sběr a Detektorový průzkum bude stanoveno cenou odpovídající pro průměrné počty průchodů.</t>
  </si>
  <si>
    <t>Jednotlivé plochy naceňujte kompletně se započítáním všech pracovníků, dopravy, geodetického zaměření, vytýčení plochy, zpracování a interpretace naměřených dat.</t>
  </si>
  <si>
    <t>"RS 2 VRT Brno (Modřice) - Rakvice"; Předběžný archeologický výzkum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</si>
  <si>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</si>
  <si>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</si>
  <si>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</si>
  <si>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</si>
  <si>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</si>
  <si>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</si>
  <si>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</si>
  <si>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</si>
  <si>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</si>
  <si>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</si>
  <si>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</si>
  <si>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Dolní Heršpice - nacenění jednotlivých ploch s ohledem na požadované metody PAV</t>
  </si>
  <si>
    <t>Holasice - nacenění jednotlivých ploch s ohledem na požadované metody PAV</t>
  </si>
  <si>
    <t>Horní Heršpice - nacenění jednotlivých ploch s ohledem na požadované metody PAV</t>
  </si>
  <si>
    <t>Hrušovany u Brna - nacenění jednotlivých ploch s ohledem na požadované metody PAV</t>
  </si>
  <si>
    <t>Hustopeče u Brna - nacenění jednotlivých ploch s ohledem na požadované metody PAV</t>
  </si>
  <si>
    <t>Ivaň - nacenění jednotlivých ploch s ohledem na požadované metody PAV</t>
  </si>
  <si>
    <t>Ledce u Židlochovic - nacenění jednotlivých ploch s ohledem na požadované metody PAV</t>
  </si>
  <si>
    <t>Modřice - nacenění jednotlivých ploch s ohledem na požadované metody PAV</t>
  </si>
  <si>
    <t>Popice - nacenění jednotlivých ploch s ohledem na požadované metody PAV</t>
  </si>
  <si>
    <t>Popovice u Rajhradu - nacenění jednotlivých ploch s ohledem na požadované metody PAV</t>
  </si>
  <si>
    <t>Pouzdřany - nacenění jednotlivých ploch s ohledem na požadované metody PAV</t>
  </si>
  <si>
    <t>Přibice - nacenění jednotlivých ploch s ohledem na požadované metody PAV</t>
  </si>
  <si>
    <t>Přízřenice - nacenění jednotlivých ploch s ohledem na požadované metody PAV</t>
  </si>
  <si>
    <t>Rajhrad - nacenění jednotlivých ploch s ohledem na požadované metody PAV</t>
  </si>
  <si>
    <t>Rakvice - nacenění jednotlivých ploch s ohledem na požadované metody PAV</t>
  </si>
  <si>
    <t>Sobotovice - nacenění jednotlivých ploch s ohledem na požadované metody PAV</t>
  </si>
  <si>
    <t>Strachotín - nacenění jednotlivých ploch s ohledem na požadované metody PAV</t>
  </si>
  <si>
    <t>Šakvice - nacenění jednotlivých ploch s ohledem na požadované metody PAV</t>
  </si>
  <si>
    <t>Unkovice - nacenění jednotlivých ploch s ohledem na požadované metody PAV</t>
  </si>
  <si>
    <t>Vojkovice u Židlochovic - nacenění jednotlivých ploch s ohledem na požadované metody PAV</t>
  </si>
  <si>
    <t>Vranovice nad Svratkou - nacenění jednotlivých ploch s ohledem na požadované metody PAV</t>
  </si>
  <si>
    <t>Zaječí - nacenění jednotlivých ploch s ohledem na požadované metody PAV</t>
  </si>
  <si>
    <t>Žabčice - nacenění jednotlivých ploch s ohledem na požadované metody PAV</t>
  </si>
  <si>
    <t>Dolní Heršpice    (612111)</t>
  </si>
  <si>
    <t>Holasice         (640778)</t>
  </si>
  <si>
    <t>Hrušovany u Brna         (648833)</t>
  </si>
  <si>
    <t>Horní Heršpice     (612065)</t>
  </si>
  <si>
    <t>Hustopeče u Brna (649864)</t>
  </si>
  <si>
    <t>Ivaň (655708)</t>
  </si>
  <si>
    <t>Ledce u Židlochovic (679682)</t>
  </si>
  <si>
    <t>Modřice        (697931)</t>
  </si>
  <si>
    <t>Popice           (725757)</t>
  </si>
  <si>
    <t>Popovice u Rajhradu (725854)</t>
  </si>
  <si>
    <t>Pouzdřany                 (726729)</t>
  </si>
  <si>
    <t>Přibice           (735311)</t>
  </si>
  <si>
    <t>Přízřenice       (612146)</t>
  </si>
  <si>
    <t>Rajhrad         (738921)</t>
  </si>
  <si>
    <t>Rakvice         (739201)</t>
  </si>
  <si>
    <t>Sobotovice    (752142)</t>
  </si>
  <si>
    <t>Strachotín    (755893)</t>
  </si>
  <si>
    <t>Šakvice         (761915)</t>
  </si>
  <si>
    <t>Unkovice      (774642)</t>
  </si>
  <si>
    <t>Vojkovice                     u Židlochovic (784567)</t>
  </si>
  <si>
    <t>Vranovice               nad Svratkou (785512)</t>
  </si>
  <si>
    <t>Zaječí            (790346)</t>
  </si>
  <si>
    <t>Žabčice         (794121)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</si>
</sst>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164" fontId="3" fillId="0" borderId="12" xfId="0" applyNumberFormat="1" applyFont="1" applyBorder="1"/>
    <xf numFmtId="164" fontId="3" fillId="0" borderId="14" xfId="0" applyNumberFormat="1" applyFont="1" applyBorder="1"/>
    <xf numFmtId="164" fontId="4" fillId="0" borderId="49" xfId="0" applyNumberFormat="1" applyFont="1" applyBorder="1"/>
    <xf numFmtId="49" fontId="3" fillId="0" borderId="46" xfId="0" applyNumberFormat="1" applyFont="1" applyBorder="1"/>
    <xf numFmtId="49" fontId="3" fillId="0" borderId="7" xfId="0" applyNumberFormat="1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49" fontId="3" fillId="0" borderId="32" xfId="0" applyNumberFormat="1" applyFont="1" applyBorder="1"/>
    <xf numFmtId="49" fontId="3" fillId="0" borderId="8" xfId="0" applyNumberFormat="1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3" fillId="0" borderId="47" xfId="0" applyNumberFormat="1" applyFont="1" applyBorder="1"/>
    <xf numFmtId="49" fontId="6" fillId="0" borderId="48" xfId="0" applyNumberFormat="1" applyFont="1" applyBorder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vertical="center"/>
    </xf>
    <xf numFmtId="0" fontId="4" fillId="2" borderId="27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164" fontId="3" fillId="0" borderId="8" xfId="0" applyNumberFormat="1" applyFont="1" applyBorder="1"/>
    <xf numFmtId="49" fontId="6" fillId="0" borderId="48" xfId="0" applyNumberFormat="1" applyFont="1" applyBorder="1" applyAlignment="1">
      <alignment horizontal="right"/>
    </xf>
    <xf numFmtId="0" fontId="3" fillId="0" borderId="0" xfId="0" applyFont="1"/>
    <xf numFmtId="0" fontId="3" fillId="3" borderId="28" xfId="0" applyFont="1" applyFill="1" applyBorder="1" applyAlignment="1">
      <alignment horizontal="left" vertical="center"/>
    </xf>
    <xf numFmtId="49" fontId="3" fillId="0" borderId="31" xfId="0" applyNumberFormat="1" applyFont="1" applyBorder="1"/>
    <xf numFmtId="164" fontId="3" fillId="0" borderId="25" xfId="0" applyNumberFormat="1" applyFont="1" applyBorder="1"/>
    <xf numFmtId="49" fontId="3" fillId="0" borderId="8" xfId="0" applyNumberFormat="1" applyFont="1" applyBorder="1" applyAlignment="1">
      <alignment horizontal="center"/>
    </xf>
    <xf numFmtId="0" fontId="3" fillId="0" borderId="47" xfId="0" applyFont="1" applyBorder="1"/>
    <xf numFmtId="0" fontId="3" fillId="0" borderId="48" xfId="0" applyFont="1" applyBorder="1"/>
    <xf numFmtId="0" fontId="3" fillId="3" borderId="19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20" xfId="0" applyFont="1" applyBorder="1"/>
    <xf numFmtId="4" fontId="3" fillId="0" borderId="20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Border="1"/>
    <xf numFmtId="0" fontId="3" fillId="0" borderId="9" xfId="0" applyFont="1" applyBorder="1"/>
    <xf numFmtId="4" fontId="3" fillId="0" borderId="9" xfId="0" applyNumberFormat="1" applyFont="1" applyBorder="1" applyAlignment="1">
      <alignment horizontal="center" vertical="center"/>
    </xf>
    <xf numFmtId="49" fontId="3" fillId="0" borderId="21" xfId="0" applyNumberFormat="1" applyFont="1" applyBorder="1"/>
    <xf numFmtId="0" fontId="4" fillId="0" borderId="10" xfId="0" applyFont="1" applyBorder="1"/>
    <xf numFmtId="0" fontId="6" fillId="0" borderId="15" xfId="0" applyFont="1" applyBorder="1"/>
    <xf numFmtId="4" fontId="4" fillId="0" borderId="15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right"/>
    </xf>
    <xf numFmtId="0" fontId="3" fillId="0" borderId="15" xfId="0" applyFont="1" applyBorder="1"/>
    <xf numFmtId="4" fontId="4" fillId="0" borderId="15" xfId="0" applyNumberFormat="1" applyFont="1" applyBorder="1" applyAlignment="1">
      <alignment horizontal="center"/>
    </xf>
    <xf numFmtId="0" fontId="4" fillId="0" borderId="10" xfId="0" applyFont="1" applyBorder="1" applyAlignment="1">
      <alignment wrapText="1"/>
    </xf>
    <xf numFmtId="164" fontId="3" fillId="0" borderId="0" xfId="0" applyNumberFormat="1" applyFont="1"/>
    <xf numFmtId="0" fontId="3" fillId="0" borderId="22" xfId="0" applyFont="1" applyBorder="1"/>
    <xf numFmtId="4" fontId="4" fillId="0" borderId="19" xfId="0" applyNumberFormat="1" applyFont="1" applyBorder="1" applyAlignment="1">
      <alignment horizontal="center"/>
    </xf>
    <xf numFmtId="165" fontId="3" fillId="0" borderId="0" xfId="0" applyNumberFormat="1" applyFont="1"/>
    <xf numFmtId="0" fontId="3" fillId="0" borderId="0" xfId="0" applyFont="1" applyAlignment="1">
      <alignment vertical="center"/>
    </xf>
    <xf numFmtId="4" fontId="3" fillId="0" borderId="0" xfId="0" applyNumberFormat="1" applyFont="1"/>
    <xf numFmtId="4" fontId="4" fillId="0" borderId="19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3" fillId="4" borderId="28" xfId="0" applyNumberFormat="1" applyFont="1" applyFill="1" applyBorder="1"/>
    <xf numFmtId="164" fontId="6" fillId="4" borderId="29" xfId="0" applyNumberFormat="1" applyFont="1" applyFill="1" applyBorder="1" applyAlignment="1">
      <alignment vertical="center"/>
    </xf>
    <xf numFmtId="49" fontId="3" fillId="0" borderId="0" xfId="0" applyNumberFormat="1" applyFont="1"/>
    <xf numFmtId="49" fontId="3" fillId="0" borderId="28" xfId="0" applyNumberFormat="1" applyFont="1" applyBorder="1" applyAlignment="1">
      <alignment horizontal="left" vertical="center"/>
    </xf>
    <xf numFmtId="49" fontId="1" fillId="0" borderId="1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3" fillId="0" borderId="31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49" fontId="3" fillId="0" borderId="31" xfId="0" applyNumberFormat="1" applyFont="1" applyBorder="1" applyAlignment="1">
      <alignment horizontal="left"/>
    </xf>
    <xf numFmtId="164" fontId="2" fillId="0" borderId="0" xfId="0" applyNumberFormat="1" applyFont="1"/>
    <xf numFmtId="49" fontId="3" fillId="0" borderId="19" xfId="0" applyNumberFormat="1" applyFont="1" applyBorder="1" applyAlignment="1">
      <alignment vertical="top"/>
    </xf>
    <xf numFmtId="164" fontId="3" fillId="0" borderId="51" xfId="0" applyNumberFormat="1" applyFont="1" applyBorder="1" applyAlignment="1">
      <alignment horizontal="right"/>
    </xf>
    <xf numFmtId="164" fontId="3" fillId="0" borderId="52" xfId="0" applyNumberFormat="1" applyFont="1" applyBorder="1" applyAlignment="1">
      <alignment horizontal="right"/>
    </xf>
    <xf numFmtId="164" fontId="4" fillId="0" borderId="19" xfId="0" applyNumberFormat="1" applyFont="1" applyBorder="1"/>
    <xf numFmtId="164" fontId="7" fillId="0" borderId="0" xfId="0" applyNumberFormat="1" applyFont="1" applyAlignment="1">
      <alignment horizontal="center"/>
    </xf>
    <xf numFmtId="164" fontId="3" fillId="5" borderId="7" xfId="0" applyNumberFormat="1" applyFont="1" applyFill="1" applyBorder="1" applyProtection="1">
      <protection locked="0"/>
    </xf>
    <xf numFmtId="164" fontId="3" fillId="5" borderId="8" xfId="0" applyNumberFormat="1" applyFont="1" applyFill="1" applyBorder="1" applyProtection="1">
      <protection locked="0"/>
    </xf>
    <xf numFmtId="164" fontId="3" fillId="5" borderId="20" xfId="0" applyNumberFormat="1" applyFont="1" applyFill="1" applyBorder="1" applyProtection="1">
      <protection locked="0"/>
    </xf>
    <xf numFmtId="0" fontId="4" fillId="0" borderId="11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49" fontId="3" fillId="0" borderId="19" xfId="0" applyNumberFormat="1" applyFont="1" applyBorder="1"/>
    <xf numFmtId="0" fontId="4" fillId="0" borderId="18" xfId="0" applyFont="1" applyBorder="1"/>
    <xf numFmtId="4" fontId="3" fillId="0" borderId="9" xfId="0" applyNumberFormat="1" applyFont="1" applyBorder="1" applyAlignment="1">
      <alignment horizontal="center"/>
    </xf>
    <xf numFmtId="49" fontId="3" fillId="0" borderId="34" xfId="0" applyNumberFormat="1" applyFont="1" applyBorder="1" applyAlignment="1">
      <alignment horizontal="left"/>
    </xf>
    <xf numFmtId="49" fontId="3" fillId="0" borderId="2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64" fontId="3" fillId="5" borderId="26" xfId="0" applyNumberFormat="1" applyFont="1" applyFill="1" applyBorder="1" applyAlignment="1" applyProtection="1">
      <alignment horizontal="right" vertical="center"/>
      <protection locked="0"/>
    </xf>
    <xf numFmtId="164" fontId="3" fillId="5" borderId="20" xfId="0" applyNumberFormat="1" applyFont="1" applyFill="1" applyBorder="1" applyAlignment="1" applyProtection="1">
      <alignment horizontal="right" vertical="center"/>
      <protection locked="0"/>
    </xf>
    <xf numFmtId="0" fontId="4" fillId="0" borderId="1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9" fontId="6" fillId="0" borderId="42" xfId="0" applyNumberFormat="1" applyFont="1" applyBorder="1" applyAlignment="1">
      <alignment horizontal="left"/>
    </xf>
    <xf numFmtId="49" fontId="6" fillId="0" borderId="43" xfId="0" applyNumberFormat="1" applyFont="1" applyBorder="1" applyAlignment="1">
      <alignment horizontal="left"/>
    </xf>
    <xf numFmtId="49" fontId="6" fillId="0" borderId="40" xfId="0" applyNumberFormat="1" applyFont="1" applyBorder="1" applyAlignment="1">
      <alignment horizontal="left"/>
    </xf>
    <xf numFmtId="49" fontId="6" fillId="0" borderId="41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49" fontId="3" fillId="0" borderId="44" xfId="0" applyNumberFormat="1" applyFont="1" applyBorder="1" applyAlignment="1">
      <alignment horizontal="left"/>
    </xf>
    <xf numFmtId="49" fontId="3" fillId="0" borderId="45" xfId="0" applyNumberFormat="1" applyFont="1" applyBorder="1" applyAlignment="1">
      <alignment horizontal="left"/>
    </xf>
    <xf numFmtId="49" fontId="3" fillId="0" borderId="23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3" fillId="0" borderId="1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164" fontId="3" fillId="0" borderId="36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49" fontId="4" fillId="3" borderId="28" xfId="0" applyNumberFormat="1" applyFont="1" applyFill="1" applyBorder="1" applyAlignment="1">
      <alignment horizontal="left" vertical="center"/>
    </xf>
    <xf numFmtId="49" fontId="4" fillId="3" borderId="27" xfId="0" applyNumberFormat="1" applyFont="1" applyFill="1" applyBorder="1" applyAlignment="1">
      <alignment horizontal="left" vertical="center"/>
    </xf>
    <xf numFmtId="49" fontId="4" fillId="3" borderId="29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left" vertical="top"/>
    </xf>
    <xf numFmtId="49" fontId="3" fillId="0" borderId="37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0" fontId="4" fillId="0" borderId="1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3" fillId="0" borderId="33" xfId="0" applyNumberFormat="1" applyFont="1" applyBorder="1" applyAlignment="1">
      <alignment horizontal="left" wrapText="1"/>
    </xf>
    <xf numFmtId="49" fontId="3" fillId="0" borderId="35" xfId="0" applyNumberFormat="1" applyFont="1" applyBorder="1" applyAlignment="1">
      <alignment horizontal="left" wrapText="1"/>
    </xf>
    <xf numFmtId="49" fontId="3" fillId="0" borderId="38" xfId="0" applyNumberFormat="1" applyFont="1" applyBorder="1" applyAlignment="1">
      <alignment horizontal="left" wrapText="1"/>
    </xf>
    <xf numFmtId="49" fontId="3" fillId="0" borderId="39" xfId="0" applyNumberFormat="1" applyFont="1" applyBorder="1" applyAlignment="1">
      <alignment horizontal="left" wrapText="1"/>
    </xf>
    <xf numFmtId="49" fontId="3" fillId="0" borderId="16" xfId="0" applyNumberFormat="1" applyFont="1" applyBorder="1" applyAlignment="1">
      <alignment horizontal="center" vertical="top"/>
    </xf>
    <xf numFmtId="49" fontId="3" fillId="0" borderId="37" xfId="0" applyNumberFormat="1" applyFont="1" applyBorder="1" applyAlignment="1">
      <alignment horizontal="center" vertical="top"/>
    </xf>
    <xf numFmtId="0" fontId="4" fillId="0" borderId="13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top"/>
    </xf>
    <xf numFmtId="49" fontId="3" fillId="0" borderId="31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49" fontId="6" fillId="0" borderId="28" xfId="0" applyNumberFormat="1" applyFont="1" applyBorder="1" applyAlignment="1">
      <alignment horizontal="left"/>
    </xf>
    <xf numFmtId="49" fontId="6" fillId="0" borderId="29" xfId="0" applyNumberFormat="1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6" fillId="4" borderId="27" xfId="0" applyNumberFormat="1" applyFont="1" applyFill="1" applyBorder="1" applyAlignment="1">
      <alignment horizontal="left" vertical="center"/>
    </xf>
    <xf numFmtId="164" fontId="3" fillId="0" borderId="20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49" fontId="1" fillId="0" borderId="27" xfId="0" applyNumberFormat="1" applyFont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164" fontId="4" fillId="2" borderId="16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/>
    </xf>
    <xf numFmtId="49" fontId="3" fillId="0" borderId="50" xfId="0" applyNumberFormat="1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8B533-FFCC-477E-9E08-899EB335A36E}">
  <sheetPr>
    <pageSetUpPr fitToPage="1"/>
  </sheetPr>
  <dimension ref="A1:J172"/>
  <sheetViews>
    <sheetView tabSelected="1" topLeftCell="A4" zoomScale="110" zoomScaleNormal="110" workbookViewId="0">
      <selection activeCell="G25" sqref="G25"/>
    </sheetView>
  </sheetViews>
  <sheetFormatPr defaultColWidth="9.140625" defaultRowHeight="11.25" x14ac:dyDescent="0.15"/>
  <cols>
    <col min="1" max="1" width="9.140625" style="27"/>
    <col min="2" max="2" width="20.7109375" style="27" customWidth="1"/>
    <col min="3" max="3" width="53" style="27" customWidth="1"/>
    <col min="4" max="7" width="15.7109375" style="27" customWidth="1"/>
    <col min="8" max="8" width="18.42578125" style="27" customWidth="1"/>
    <col min="9" max="9" width="9.140625" style="27"/>
    <col min="10" max="10" width="9.85546875" style="27" bestFit="1" customWidth="1"/>
    <col min="11" max="16384" width="9.140625" style="27"/>
  </cols>
  <sheetData>
    <row r="1" spans="1:7" ht="30" customHeight="1" x14ac:dyDescent="0.15">
      <c r="A1" s="114"/>
      <c r="B1" s="117" t="s">
        <v>8</v>
      </c>
      <c r="C1" s="118"/>
      <c r="D1" s="118"/>
      <c r="E1" s="118"/>
      <c r="F1" s="118"/>
      <c r="G1" s="119"/>
    </row>
    <row r="2" spans="1:7" ht="24.95" customHeight="1" x14ac:dyDescent="0.15">
      <c r="A2" s="115"/>
      <c r="B2" s="120" t="s">
        <v>75</v>
      </c>
      <c r="C2" s="121"/>
      <c r="D2" s="121"/>
      <c r="E2" s="121"/>
      <c r="F2" s="121"/>
      <c r="G2" s="122"/>
    </row>
    <row r="3" spans="1:7" ht="12" customHeight="1" thickBot="1" x14ac:dyDescent="0.2">
      <c r="A3" s="116"/>
      <c r="B3" s="15"/>
      <c r="C3" s="16"/>
      <c r="D3" s="16"/>
      <c r="E3" s="16"/>
      <c r="F3" s="16"/>
      <c r="G3" s="17"/>
    </row>
    <row r="4" spans="1:7" ht="24.95" customHeight="1" thickBot="1" x14ac:dyDescent="0.2">
      <c r="A4" s="18" t="s">
        <v>9</v>
      </c>
      <c r="B4" s="19" t="s">
        <v>10</v>
      </c>
      <c r="C4" s="20"/>
      <c r="D4" s="21" t="s">
        <v>11</v>
      </c>
      <c r="E4" s="22" t="s">
        <v>12</v>
      </c>
      <c r="F4" s="23" t="s">
        <v>13</v>
      </c>
      <c r="G4" s="22" t="s">
        <v>14</v>
      </c>
    </row>
    <row r="5" spans="1:7" ht="20.100000000000001" customHeight="1" thickBot="1" x14ac:dyDescent="0.2">
      <c r="A5" s="28">
        <v>1</v>
      </c>
      <c r="B5" s="126" t="s">
        <v>15</v>
      </c>
      <c r="C5" s="127"/>
      <c r="D5" s="127"/>
      <c r="E5" s="127"/>
      <c r="F5" s="127"/>
      <c r="G5" s="128"/>
    </row>
    <row r="6" spans="1:7" ht="11.25" customHeight="1" x14ac:dyDescent="0.15">
      <c r="A6" s="4" t="s">
        <v>16</v>
      </c>
      <c r="B6" s="5" t="s">
        <v>28</v>
      </c>
      <c r="C6" s="6"/>
      <c r="D6" s="7">
        <v>1</v>
      </c>
      <c r="E6" s="7" t="s">
        <v>17</v>
      </c>
      <c r="F6" s="80">
        <v>0</v>
      </c>
      <c r="G6" s="1">
        <f>D6*F6</f>
        <v>0</v>
      </c>
    </row>
    <row r="7" spans="1:7" ht="11.25" customHeight="1" x14ac:dyDescent="0.15">
      <c r="A7" s="8" t="s">
        <v>18</v>
      </c>
      <c r="B7" s="9" t="s">
        <v>29</v>
      </c>
      <c r="C7" s="10"/>
      <c r="D7" s="11">
        <v>1</v>
      </c>
      <c r="E7" s="12" t="s">
        <v>17</v>
      </c>
      <c r="F7" s="81">
        <v>0</v>
      </c>
      <c r="G7" s="2">
        <f>D7*F7</f>
        <v>0</v>
      </c>
    </row>
    <row r="8" spans="1:7" ht="11.25" customHeight="1" thickBot="1" x14ac:dyDescent="0.2">
      <c r="A8" s="13"/>
      <c r="B8" s="104" t="s">
        <v>19</v>
      </c>
      <c r="C8" s="105"/>
      <c r="D8" s="14"/>
      <c r="E8" s="14"/>
      <c r="F8" s="26" t="s">
        <v>20</v>
      </c>
      <c r="G8" s="3">
        <f>SUM(G6:G7)</f>
        <v>0</v>
      </c>
    </row>
    <row r="9" spans="1:7" ht="20.100000000000001" customHeight="1" thickBot="1" x14ac:dyDescent="0.2">
      <c r="A9" s="24">
        <v>2</v>
      </c>
      <c r="B9" s="123" t="s">
        <v>55</v>
      </c>
      <c r="C9" s="124"/>
      <c r="D9" s="124"/>
      <c r="E9" s="124"/>
      <c r="F9" s="124"/>
      <c r="G9" s="125"/>
    </row>
    <row r="10" spans="1:7" ht="11.25" customHeight="1" x14ac:dyDescent="0.15">
      <c r="A10" s="149" t="s">
        <v>27</v>
      </c>
      <c r="B10" s="142" t="s">
        <v>58</v>
      </c>
      <c r="C10" s="143"/>
      <c r="D10" s="92">
        <v>2</v>
      </c>
      <c r="E10" s="92" t="s">
        <v>60</v>
      </c>
      <c r="F10" s="94">
        <v>0</v>
      </c>
      <c r="G10" s="129">
        <f>D10*F10</f>
        <v>0</v>
      </c>
    </row>
    <row r="11" spans="1:7" ht="11.25" customHeight="1" x14ac:dyDescent="0.15">
      <c r="A11" s="150"/>
      <c r="B11" s="144"/>
      <c r="C11" s="145"/>
      <c r="D11" s="93"/>
      <c r="E11" s="93"/>
      <c r="F11" s="95"/>
      <c r="G11" s="130"/>
    </row>
    <row r="12" spans="1:7" ht="11.25" customHeight="1" thickBot="1" x14ac:dyDescent="0.2">
      <c r="A12" s="13"/>
      <c r="B12" s="102" t="s">
        <v>32</v>
      </c>
      <c r="C12" s="103"/>
      <c r="D12" s="14"/>
      <c r="E12" s="14"/>
      <c r="F12" s="26" t="s">
        <v>20</v>
      </c>
      <c r="G12" s="3">
        <f>SUM(G10)</f>
        <v>0</v>
      </c>
    </row>
    <row r="13" spans="1:7" ht="20.100000000000001" customHeight="1" thickBot="1" x14ac:dyDescent="0.2">
      <c r="A13" s="24">
        <v>3</v>
      </c>
      <c r="B13" s="123" t="s">
        <v>24</v>
      </c>
      <c r="C13" s="124"/>
      <c r="D13" s="124"/>
      <c r="E13" s="124"/>
      <c r="F13" s="124"/>
      <c r="G13" s="125"/>
    </row>
    <row r="14" spans="1:7" ht="11.25" customHeight="1" x14ac:dyDescent="0.15">
      <c r="A14" s="149" t="s">
        <v>31</v>
      </c>
      <c r="B14" s="142" t="s">
        <v>30</v>
      </c>
      <c r="C14" s="143"/>
      <c r="D14" s="92">
        <v>1</v>
      </c>
      <c r="E14" s="92" t="s">
        <v>17</v>
      </c>
      <c r="F14" s="94">
        <v>0</v>
      </c>
      <c r="G14" s="129">
        <f>D14*F14</f>
        <v>0</v>
      </c>
    </row>
    <row r="15" spans="1:7" ht="11.25" customHeight="1" x14ac:dyDescent="0.15">
      <c r="A15" s="150"/>
      <c r="B15" s="144"/>
      <c r="C15" s="145"/>
      <c r="D15" s="93"/>
      <c r="E15" s="93"/>
      <c r="F15" s="95"/>
      <c r="G15" s="130"/>
    </row>
    <row r="16" spans="1:7" ht="11.25" customHeight="1" thickBot="1" x14ac:dyDescent="0.2">
      <c r="A16" s="13"/>
      <c r="B16" s="102" t="s">
        <v>33</v>
      </c>
      <c r="C16" s="103"/>
      <c r="D16" s="14"/>
      <c r="E16" s="14"/>
      <c r="F16" s="26" t="s">
        <v>20</v>
      </c>
      <c r="G16" s="3">
        <f>SUM(G14:G15)</f>
        <v>0</v>
      </c>
    </row>
    <row r="17" spans="1:8" ht="20.100000000000001" customHeight="1" thickBot="1" x14ac:dyDescent="0.2">
      <c r="A17" s="24">
        <v>4</v>
      </c>
      <c r="B17" s="123" t="s">
        <v>21</v>
      </c>
      <c r="C17" s="124"/>
      <c r="D17" s="124"/>
      <c r="E17" s="124"/>
      <c r="F17" s="124"/>
      <c r="G17" s="125"/>
    </row>
    <row r="18" spans="1:8" ht="11.25" customHeight="1" x14ac:dyDescent="0.15">
      <c r="A18" s="4" t="s">
        <v>34</v>
      </c>
      <c r="B18" s="106" t="s">
        <v>21</v>
      </c>
      <c r="C18" s="106"/>
      <c r="D18" s="7">
        <v>1</v>
      </c>
      <c r="E18" s="7" t="s">
        <v>17</v>
      </c>
      <c r="F18" s="80">
        <v>0</v>
      </c>
      <c r="G18" s="1">
        <f>D18*F18</f>
        <v>0</v>
      </c>
    </row>
    <row r="19" spans="1:8" ht="11.25" customHeight="1" x14ac:dyDescent="0.15">
      <c r="A19" s="8" t="s">
        <v>35</v>
      </c>
      <c r="B19" s="107" t="s">
        <v>69</v>
      </c>
      <c r="C19" s="107"/>
      <c r="D19" s="11">
        <v>1</v>
      </c>
      <c r="E19" s="12" t="s">
        <v>17</v>
      </c>
      <c r="F19" s="25">
        <f>G132*0.015</f>
        <v>0</v>
      </c>
      <c r="G19" s="2">
        <f>F19*D19</f>
        <v>0</v>
      </c>
    </row>
    <row r="20" spans="1:8" ht="11.25" customHeight="1" thickBot="1" x14ac:dyDescent="0.2">
      <c r="A20" s="13"/>
      <c r="B20" s="102" t="s">
        <v>38</v>
      </c>
      <c r="C20" s="103"/>
      <c r="D20" s="14"/>
      <c r="E20" s="14"/>
      <c r="F20" s="26" t="s">
        <v>20</v>
      </c>
      <c r="G20" s="3">
        <f>SUM(G18:G19)</f>
        <v>0</v>
      </c>
    </row>
    <row r="21" spans="1:8" ht="20.100000000000001" customHeight="1" thickBot="1" x14ac:dyDescent="0.2">
      <c r="A21" s="28">
        <v>5</v>
      </c>
      <c r="B21" s="126" t="s">
        <v>23</v>
      </c>
      <c r="C21" s="127"/>
      <c r="D21" s="127"/>
      <c r="E21" s="127"/>
      <c r="F21" s="127"/>
      <c r="G21" s="128"/>
    </row>
    <row r="22" spans="1:8" ht="11.25" customHeight="1" x14ac:dyDescent="0.15">
      <c r="A22" s="29" t="s">
        <v>36</v>
      </c>
      <c r="B22" s="108" t="s">
        <v>22</v>
      </c>
      <c r="C22" s="109"/>
      <c r="D22" s="12">
        <v>1</v>
      </c>
      <c r="E22" s="12" t="s">
        <v>17</v>
      </c>
      <c r="F22" s="82">
        <v>0</v>
      </c>
      <c r="G22" s="30">
        <f>D22*F22</f>
        <v>0</v>
      </c>
    </row>
    <row r="23" spans="1:8" ht="11.25" customHeight="1" x14ac:dyDescent="0.15">
      <c r="A23" s="8" t="s">
        <v>37</v>
      </c>
      <c r="B23" s="89" t="s">
        <v>52</v>
      </c>
      <c r="C23" s="110"/>
      <c r="D23" s="11">
        <v>11</v>
      </c>
      <c r="E23" s="11" t="s">
        <v>62</v>
      </c>
      <c r="F23" s="81">
        <v>0</v>
      </c>
      <c r="G23" s="2">
        <f>D23*F23</f>
        <v>0</v>
      </c>
    </row>
    <row r="24" spans="1:8" ht="11.25" customHeight="1" x14ac:dyDescent="0.15">
      <c r="A24" s="8" t="s">
        <v>61</v>
      </c>
      <c r="B24" s="89" t="s">
        <v>25</v>
      </c>
      <c r="C24" s="110"/>
      <c r="D24" s="31" t="s">
        <v>26</v>
      </c>
      <c r="E24" s="31" t="s">
        <v>17</v>
      </c>
      <c r="F24" s="81">
        <v>0</v>
      </c>
      <c r="G24" s="2">
        <f>D24*F24</f>
        <v>0</v>
      </c>
    </row>
    <row r="25" spans="1:8" ht="11.25" customHeight="1" thickBot="1" x14ac:dyDescent="0.2">
      <c r="A25" s="32"/>
      <c r="B25" s="104" t="s">
        <v>39</v>
      </c>
      <c r="C25" s="105"/>
      <c r="D25" s="33"/>
      <c r="E25" s="33"/>
      <c r="F25" s="26" t="s">
        <v>20</v>
      </c>
      <c r="G25" s="3">
        <f>SUM(G22:G24)</f>
        <v>0</v>
      </c>
    </row>
    <row r="26" spans="1:8" ht="24.95" customHeight="1" thickBot="1" x14ac:dyDescent="0.2">
      <c r="A26" s="34">
        <v>6</v>
      </c>
      <c r="B26" s="131" t="s">
        <v>71</v>
      </c>
      <c r="C26" s="132"/>
      <c r="D26" s="132"/>
      <c r="E26" s="132"/>
      <c r="F26" s="132"/>
      <c r="G26" s="133"/>
    </row>
    <row r="27" spans="1:8" ht="11.25" customHeight="1" x14ac:dyDescent="0.15">
      <c r="A27" s="114"/>
      <c r="B27" s="96" t="s">
        <v>0</v>
      </c>
      <c r="C27" s="111" t="s">
        <v>66</v>
      </c>
      <c r="D27" s="99" t="s">
        <v>67</v>
      </c>
      <c r="E27" s="134" t="s">
        <v>68</v>
      </c>
      <c r="F27" s="99" t="s">
        <v>13</v>
      </c>
      <c r="G27" s="99" t="s">
        <v>14</v>
      </c>
      <c r="H27" s="35"/>
    </row>
    <row r="28" spans="1:8" ht="15.75" customHeight="1" x14ac:dyDescent="0.15">
      <c r="A28" s="115"/>
      <c r="B28" s="97"/>
      <c r="C28" s="112"/>
      <c r="D28" s="100"/>
      <c r="E28" s="135"/>
      <c r="F28" s="100"/>
      <c r="G28" s="100"/>
    </row>
    <row r="29" spans="1:8" ht="15.75" customHeight="1" thickBot="1" x14ac:dyDescent="0.2">
      <c r="A29" s="116"/>
      <c r="B29" s="98"/>
      <c r="C29" s="113"/>
      <c r="D29" s="101"/>
      <c r="E29" s="136"/>
      <c r="F29" s="101"/>
      <c r="G29" s="101"/>
    </row>
    <row r="30" spans="1:8" x14ac:dyDescent="0.15">
      <c r="A30" s="137" t="s">
        <v>40</v>
      </c>
      <c r="B30" s="140" t="s">
        <v>110</v>
      </c>
      <c r="C30" s="6" t="s">
        <v>2</v>
      </c>
      <c r="D30" s="36">
        <v>1.17</v>
      </c>
      <c r="E30" s="36">
        <v>4.2699999999999996</v>
      </c>
      <c r="F30" s="82">
        <v>0</v>
      </c>
      <c r="G30" s="30">
        <f t="shared" ref="G30:G31" si="0">F30*(D30+E30)</f>
        <v>0</v>
      </c>
    </row>
    <row r="31" spans="1:8" ht="12" thickBot="1" x14ac:dyDescent="0.2">
      <c r="A31" s="139"/>
      <c r="B31" s="141"/>
      <c r="C31" s="41" t="s">
        <v>4</v>
      </c>
      <c r="D31" s="42">
        <v>3.57</v>
      </c>
      <c r="E31" s="42">
        <v>0</v>
      </c>
      <c r="F31" s="82">
        <v>0</v>
      </c>
      <c r="G31" s="30">
        <f t="shared" si="0"/>
        <v>0</v>
      </c>
    </row>
    <row r="32" spans="1:8" ht="11.25" customHeight="1" thickBot="1" x14ac:dyDescent="0.2">
      <c r="A32" s="43"/>
      <c r="B32" s="44" t="s">
        <v>1</v>
      </c>
      <c r="C32" s="45"/>
      <c r="D32" s="46">
        <f>SUM(D30:D31)</f>
        <v>4.74</v>
      </c>
      <c r="E32" s="47">
        <f>SUM(E30:E31)</f>
        <v>4.2699999999999996</v>
      </c>
      <c r="F32" s="48" t="s">
        <v>20</v>
      </c>
      <c r="G32" s="78">
        <f>SUM(G30:G31)</f>
        <v>0</v>
      </c>
    </row>
    <row r="33" spans="1:7" ht="11.25" customHeight="1" x14ac:dyDescent="0.15">
      <c r="A33" s="137" t="s">
        <v>41</v>
      </c>
      <c r="B33" s="140" t="s">
        <v>111</v>
      </c>
      <c r="C33" s="6" t="s">
        <v>2</v>
      </c>
      <c r="D33" s="36">
        <v>5.58</v>
      </c>
      <c r="E33" s="36">
        <v>0.52</v>
      </c>
      <c r="F33" s="82">
        <v>0</v>
      </c>
      <c r="G33" s="30">
        <f>F33*(D33+E33)</f>
        <v>0</v>
      </c>
    </row>
    <row r="34" spans="1:7" ht="11.25" customHeight="1" thickBot="1" x14ac:dyDescent="0.2">
      <c r="A34" s="139"/>
      <c r="B34" s="141"/>
      <c r="C34" s="41" t="s">
        <v>4</v>
      </c>
      <c r="D34" s="42">
        <v>0.08</v>
      </c>
      <c r="E34" s="42">
        <v>0</v>
      </c>
      <c r="F34" s="82">
        <v>0</v>
      </c>
      <c r="G34" s="30">
        <f t="shared" ref="G34" si="1">F34*(D34+E34)</f>
        <v>0</v>
      </c>
    </row>
    <row r="35" spans="1:7" ht="12" thickBot="1" x14ac:dyDescent="0.2">
      <c r="A35" s="43"/>
      <c r="B35" s="44" t="s">
        <v>1</v>
      </c>
      <c r="C35" s="49"/>
      <c r="D35" s="50">
        <f>SUM(D33:D34)</f>
        <v>5.66</v>
      </c>
      <c r="E35" s="47">
        <f>SUM(E33:E34)</f>
        <v>0.52</v>
      </c>
      <c r="F35" s="48" t="s">
        <v>20</v>
      </c>
      <c r="G35" s="78">
        <f>SUM(G33:G34)</f>
        <v>0</v>
      </c>
    </row>
    <row r="36" spans="1:7" x14ac:dyDescent="0.15">
      <c r="A36" s="137" t="s">
        <v>42</v>
      </c>
      <c r="B36" s="140" t="s">
        <v>113</v>
      </c>
      <c r="C36" s="6" t="s">
        <v>2</v>
      </c>
      <c r="D36" s="36">
        <v>0.01</v>
      </c>
      <c r="E36" s="36">
        <v>0</v>
      </c>
      <c r="F36" s="82">
        <v>0</v>
      </c>
      <c r="G36" s="30">
        <f>F36*(D36+E36)</f>
        <v>0</v>
      </c>
    </row>
    <row r="37" spans="1:7" ht="12" thickBot="1" x14ac:dyDescent="0.2">
      <c r="A37" s="139"/>
      <c r="B37" s="141"/>
      <c r="C37" s="41" t="s">
        <v>4</v>
      </c>
      <c r="D37" s="42">
        <v>0.01</v>
      </c>
      <c r="E37" s="42">
        <v>0</v>
      </c>
      <c r="F37" s="82">
        <v>0</v>
      </c>
      <c r="G37" s="30">
        <f t="shared" ref="G37" si="2">F37*(D37+E37)</f>
        <v>0</v>
      </c>
    </row>
    <row r="38" spans="1:7" ht="12" thickBot="1" x14ac:dyDescent="0.2">
      <c r="A38" s="43"/>
      <c r="B38" s="44" t="s">
        <v>1</v>
      </c>
      <c r="C38" s="49"/>
      <c r="D38" s="50">
        <f>SUM(D36:D37)</f>
        <v>0.02</v>
      </c>
      <c r="E38" s="47">
        <f>SUM(E36:E37)</f>
        <v>0</v>
      </c>
      <c r="F38" s="48" t="s">
        <v>20</v>
      </c>
      <c r="G38" s="78">
        <f>SUM(G36:G37)</f>
        <v>0</v>
      </c>
    </row>
    <row r="39" spans="1:7" x14ac:dyDescent="0.15">
      <c r="A39" s="137" t="s">
        <v>43</v>
      </c>
      <c r="B39" s="140" t="s">
        <v>112</v>
      </c>
      <c r="C39" s="6" t="s">
        <v>2</v>
      </c>
      <c r="D39" s="36">
        <v>19.68</v>
      </c>
      <c r="E39" s="36">
        <v>0.91</v>
      </c>
      <c r="F39" s="82">
        <v>0</v>
      </c>
      <c r="G39" s="30">
        <f>F39*(D39+E39)</f>
        <v>0</v>
      </c>
    </row>
    <row r="40" spans="1:7" x14ac:dyDescent="0.15">
      <c r="A40" s="138"/>
      <c r="B40" s="148"/>
      <c r="C40" s="37" t="s">
        <v>7</v>
      </c>
      <c r="D40" s="38">
        <v>0.44</v>
      </c>
      <c r="E40" s="38">
        <v>0</v>
      </c>
      <c r="F40" s="82">
        <v>0</v>
      </c>
      <c r="G40" s="30">
        <f>F40*(D40+E40)</f>
        <v>0</v>
      </c>
    </row>
    <row r="41" spans="1:7" x14ac:dyDescent="0.15">
      <c r="A41" s="138"/>
      <c r="B41" s="148"/>
      <c r="C41" s="40" t="s">
        <v>6</v>
      </c>
      <c r="D41" s="39">
        <v>0.79</v>
      </c>
      <c r="E41" s="39">
        <v>0.14000000000000001</v>
      </c>
      <c r="F41" s="82">
        <v>0</v>
      </c>
      <c r="G41" s="30">
        <f t="shared" ref="G41" si="3">F41*(D41+E41)</f>
        <v>0</v>
      </c>
    </row>
    <row r="42" spans="1:7" ht="12" thickBot="1" x14ac:dyDescent="0.2">
      <c r="A42" s="139"/>
      <c r="B42" s="141"/>
      <c r="C42" s="41" t="s">
        <v>4</v>
      </c>
      <c r="D42" s="42">
        <v>2.71</v>
      </c>
      <c r="E42" s="42">
        <v>0.24</v>
      </c>
      <c r="F42" s="82">
        <v>0</v>
      </c>
      <c r="G42" s="30">
        <f>F42*(D42+E42)</f>
        <v>0</v>
      </c>
    </row>
    <row r="43" spans="1:7" ht="12" thickBot="1" x14ac:dyDescent="0.2">
      <c r="A43" s="86"/>
      <c r="B43" s="44" t="s">
        <v>1</v>
      </c>
      <c r="C43" s="49"/>
      <c r="D43" s="50">
        <f>SUM(D39:D42)</f>
        <v>23.62</v>
      </c>
      <c r="E43" s="47">
        <f>SUM(E39:E42)</f>
        <v>1.29</v>
      </c>
      <c r="F43" s="48" t="s">
        <v>20</v>
      </c>
      <c r="G43" s="78">
        <f>SUM(G39:G42)</f>
        <v>0</v>
      </c>
    </row>
    <row r="44" spans="1:7" ht="23.25" thickBot="1" x14ac:dyDescent="0.2">
      <c r="A44" s="85" t="s">
        <v>44</v>
      </c>
      <c r="B44" s="83" t="s">
        <v>114</v>
      </c>
      <c r="C44" s="41" t="s">
        <v>4</v>
      </c>
      <c r="D44" s="88">
        <v>7.0000000000000007E-2</v>
      </c>
      <c r="E44" s="88">
        <v>0</v>
      </c>
      <c r="F44" s="82">
        <v>0</v>
      </c>
      <c r="G44" s="30">
        <f t="shared" ref="G44" si="4">F44*(D44+E44)</f>
        <v>0</v>
      </c>
    </row>
    <row r="45" spans="1:7" ht="12" thickBot="1" x14ac:dyDescent="0.2">
      <c r="A45" s="43"/>
      <c r="B45" s="44" t="s">
        <v>1</v>
      </c>
      <c r="C45" s="49"/>
      <c r="D45" s="50">
        <f>SUM(D44:D44)</f>
        <v>7.0000000000000007E-2</v>
      </c>
      <c r="E45" s="47">
        <f>SUM(E44:E44)</f>
        <v>0</v>
      </c>
      <c r="F45" s="48" t="s">
        <v>20</v>
      </c>
      <c r="G45" s="78">
        <f>SUM(G44:G44)</f>
        <v>0</v>
      </c>
    </row>
    <row r="46" spans="1:7" ht="12" thickBot="1" x14ac:dyDescent="0.2">
      <c r="A46" s="84" t="s">
        <v>45</v>
      </c>
      <c r="B46" s="83" t="s">
        <v>115</v>
      </c>
      <c r="C46" s="6" t="s">
        <v>2</v>
      </c>
      <c r="D46" s="36">
        <v>0.01</v>
      </c>
      <c r="E46" s="36">
        <v>0</v>
      </c>
      <c r="F46" s="82">
        <v>0</v>
      </c>
      <c r="G46" s="30">
        <f>F46*(D46+E46)</f>
        <v>0</v>
      </c>
    </row>
    <row r="47" spans="1:7" ht="12" thickBot="1" x14ac:dyDescent="0.2">
      <c r="A47" s="86"/>
      <c r="B47" s="44" t="s">
        <v>1</v>
      </c>
      <c r="C47" s="49"/>
      <c r="D47" s="50">
        <f>SUM(D46:D46)</f>
        <v>0.01</v>
      </c>
      <c r="E47" s="47">
        <f>SUM(E46:E46)</f>
        <v>0</v>
      </c>
      <c r="F47" s="48" t="s">
        <v>20</v>
      </c>
      <c r="G47" s="78">
        <f>SUM(G46:G46)</f>
        <v>0</v>
      </c>
    </row>
    <row r="48" spans="1:7" x14ac:dyDescent="0.15">
      <c r="A48" s="137" t="s">
        <v>46</v>
      </c>
      <c r="B48" s="140" t="s">
        <v>116</v>
      </c>
      <c r="C48" s="6" t="s">
        <v>2</v>
      </c>
      <c r="D48" s="36">
        <v>4.24</v>
      </c>
      <c r="E48" s="36">
        <v>5.36</v>
      </c>
      <c r="F48" s="82">
        <v>0</v>
      </c>
      <c r="G48" s="30">
        <f>F48*(D48+E48)</f>
        <v>0</v>
      </c>
    </row>
    <row r="49" spans="1:7" x14ac:dyDescent="0.15">
      <c r="A49" s="138"/>
      <c r="B49" s="148"/>
      <c r="C49" s="37" t="s">
        <v>5</v>
      </c>
      <c r="D49" s="38">
        <v>0.06</v>
      </c>
      <c r="E49" s="38">
        <v>0.08</v>
      </c>
      <c r="F49" s="82">
        <v>0</v>
      </c>
      <c r="G49" s="30">
        <f t="shared" ref="G49:G51" si="5">F49*(D49+E49)</f>
        <v>0</v>
      </c>
    </row>
    <row r="50" spans="1:7" x14ac:dyDescent="0.15">
      <c r="A50" s="138"/>
      <c r="B50" s="148"/>
      <c r="C50" s="40" t="s">
        <v>3</v>
      </c>
      <c r="D50" s="39">
        <v>0</v>
      </c>
      <c r="E50" s="39">
        <v>0.04</v>
      </c>
      <c r="F50" s="82">
        <v>0</v>
      </c>
      <c r="G50" s="30">
        <f t="shared" si="5"/>
        <v>0</v>
      </c>
    </row>
    <row r="51" spans="1:7" ht="12" thickBot="1" x14ac:dyDescent="0.2">
      <c r="A51" s="139"/>
      <c r="B51" s="141"/>
      <c r="C51" s="41" t="s">
        <v>4</v>
      </c>
      <c r="D51" s="42">
        <v>0.32</v>
      </c>
      <c r="E51" s="42">
        <v>0.12</v>
      </c>
      <c r="F51" s="82">
        <v>0</v>
      </c>
      <c r="G51" s="30">
        <f t="shared" si="5"/>
        <v>0</v>
      </c>
    </row>
    <row r="52" spans="1:7" x14ac:dyDescent="0.15">
      <c r="A52" s="43"/>
      <c r="B52" s="51" t="s">
        <v>1</v>
      </c>
      <c r="C52" s="49"/>
      <c r="D52" s="50">
        <f>SUM(D48:D51)</f>
        <v>4.62</v>
      </c>
      <c r="E52" s="47">
        <f>SUM(E48:E51)</f>
        <v>5.6000000000000005</v>
      </c>
      <c r="F52" s="48" t="s">
        <v>20</v>
      </c>
      <c r="G52" s="78">
        <f>SUM(G48:G51)</f>
        <v>0</v>
      </c>
    </row>
    <row r="53" spans="1:7" x14ac:dyDescent="0.15">
      <c r="A53" s="137" t="s">
        <v>47</v>
      </c>
      <c r="B53" s="140" t="s">
        <v>117</v>
      </c>
      <c r="C53" s="6" t="s">
        <v>2</v>
      </c>
      <c r="D53" s="36">
        <v>5.33</v>
      </c>
      <c r="E53" s="36">
        <v>0</v>
      </c>
      <c r="F53" s="82">
        <v>0</v>
      </c>
      <c r="G53" s="30">
        <f>F53*(D53+E53)</f>
        <v>0</v>
      </c>
    </row>
    <row r="54" spans="1:7" x14ac:dyDescent="0.15">
      <c r="A54" s="138"/>
      <c r="B54" s="148"/>
      <c r="C54" s="37" t="s">
        <v>5</v>
      </c>
      <c r="D54" s="38">
        <v>1.49</v>
      </c>
      <c r="E54" s="38">
        <v>0</v>
      </c>
      <c r="F54" s="82">
        <v>0</v>
      </c>
      <c r="G54" s="30">
        <f>F54*(D54+E54)</f>
        <v>0</v>
      </c>
    </row>
    <row r="55" spans="1:7" x14ac:dyDescent="0.15">
      <c r="A55" s="138"/>
      <c r="B55" s="148"/>
      <c r="C55" s="37" t="s">
        <v>6</v>
      </c>
      <c r="D55" s="38">
        <v>7.0000000000000007E-2</v>
      </c>
      <c r="E55" s="38">
        <v>0</v>
      </c>
      <c r="F55" s="82">
        <v>0</v>
      </c>
      <c r="G55" s="30">
        <f>F55*(D55+E55)</f>
        <v>0</v>
      </c>
    </row>
    <row r="56" spans="1:7" x14ac:dyDescent="0.15">
      <c r="A56" s="138"/>
      <c r="B56" s="148"/>
      <c r="C56" s="10" t="s">
        <v>3</v>
      </c>
      <c r="D56" s="39">
        <v>0.03</v>
      </c>
      <c r="E56" s="39">
        <v>0</v>
      </c>
      <c r="F56" s="82">
        <v>0</v>
      </c>
      <c r="G56" s="30">
        <f t="shared" ref="G56:G57" si="6">F56*(D56+E56)</f>
        <v>0</v>
      </c>
    </row>
    <row r="57" spans="1:7" ht="12" thickBot="1" x14ac:dyDescent="0.2">
      <c r="A57" s="139"/>
      <c r="B57" s="141"/>
      <c r="C57" s="41" t="s">
        <v>4</v>
      </c>
      <c r="D57" s="42">
        <v>8.4</v>
      </c>
      <c r="E57" s="42">
        <v>0.09</v>
      </c>
      <c r="F57" s="82">
        <v>0</v>
      </c>
      <c r="G57" s="30">
        <f t="shared" si="6"/>
        <v>0</v>
      </c>
    </row>
    <row r="58" spans="1:7" ht="12" thickBot="1" x14ac:dyDescent="0.2">
      <c r="A58" s="43"/>
      <c r="B58" s="44" t="s">
        <v>1</v>
      </c>
      <c r="C58" s="49"/>
      <c r="D58" s="50">
        <f>SUM(D53:D57)</f>
        <v>15.32</v>
      </c>
      <c r="E58" s="47">
        <f>SUM(E53:E57)</f>
        <v>0.09</v>
      </c>
      <c r="F58" s="48" t="s">
        <v>20</v>
      </c>
      <c r="G58" s="78">
        <f>SUM(G53:G57)</f>
        <v>0</v>
      </c>
    </row>
    <row r="59" spans="1:7" x14ac:dyDescent="0.15">
      <c r="A59" s="137" t="s">
        <v>48</v>
      </c>
      <c r="B59" s="140" t="s">
        <v>118</v>
      </c>
      <c r="C59" s="6" t="s">
        <v>2</v>
      </c>
      <c r="D59" s="36">
        <v>11.59</v>
      </c>
      <c r="E59" s="36">
        <v>2.71</v>
      </c>
      <c r="F59" s="82">
        <v>0</v>
      </c>
      <c r="G59" s="30">
        <f>F59*(D59+E59)</f>
        <v>0</v>
      </c>
    </row>
    <row r="60" spans="1:7" x14ac:dyDescent="0.15">
      <c r="A60" s="138"/>
      <c r="B60" s="148"/>
      <c r="C60" s="10" t="s">
        <v>5</v>
      </c>
      <c r="D60" s="39">
        <v>0.01</v>
      </c>
      <c r="E60" s="39">
        <v>0</v>
      </c>
      <c r="F60" s="82">
        <v>0</v>
      </c>
      <c r="G60" s="30">
        <f t="shared" ref="G60:G61" si="7">F60*(D60+E60)</f>
        <v>0</v>
      </c>
    </row>
    <row r="61" spans="1:7" ht="12" thickBot="1" x14ac:dyDescent="0.2">
      <c r="A61" s="139"/>
      <c r="B61" s="141"/>
      <c r="C61" s="41" t="s">
        <v>4</v>
      </c>
      <c r="D61" s="42">
        <v>4.3099999999999996</v>
      </c>
      <c r="E61" s="42">
        <v>0.32</v>
      </c>
      <c r="F61" s="82">
        <v>0</v>
      </c>
      <c r="G61" s="30">
        <f t="shared" si="7"/>
        <v>0</v>
      </c>
    </row>
    <row r="62" spans="1:7" x14ac:dyDescent="0.15">
      <c r="A62" s="43"/>
      <c r="B62" s="44" t="s">
        <v>1</v>
      </c>
      <c r="C62" s="49"/>
      <c r="D62" s="50">
        <f>SUM(D59:D61)</f>
        <v>15.91</v>
      </c>
      <c r="E62" s="47">
        <f>SUM(E59:E61)</f>
        <v>3.03</v>
      </c>
      <c r="F62" s="48" t="s">
        <v>20</v>
      </c>
      <c r="G62" s="78">
        <f>SUM(G59:G61)</f>
        <v>0</v>
      </c>
    </row>
    <row r="63" spans="1:7" ht="11.25" customHeight="1" x14ac:dyDescent="0.15">
      <c r="A63" s="137" t="s">
        <v>49</v>
      </c>
      <c r="B63" s="140" t="s">
        <v>119</v>
      </c>
      <c r="C63" s="6" t="s">
        <v>2</v>
      </c>
      <c r="D63" s="36">
        <v>7.47</v>
      </c>
      <c r="E63" s="36">
        <v>2.35</v>
      </c>
      <c r="F63" s="82">
        <v>0</v>
      </c>
      <c r="G63" s="30">
        <f>F63*(D63+E63)</f>
        <v>0</v>
      </c>
    </row>
    <row r="64" spans="1:7" ht="12" thickBot="1" x14ac:dyDescent="0.2">
      <c r="A64" s="139"/>
      <c r="B64" s="141"/>
      <c r="C64" s="41" t="s">
        <v>4</v>
      </c>
      <c r="D64" s="42">
        <v>3.14</v>
      </c>
      <c r="E64" s="42">
        <v>0</v>
      </c>
      <c r="F64" s="82">
        <v>0</v>
      </c>
      <c r="G64" s="30">
        <f t="shared" ref="G64" si="8">F64*(D64+E64)</f>
        <v>0</v>
      </c>
    </row>
    <row r="65" spans="1:7" ht="12" thickBot="1" x14ac:dyDescent="0.2">
      <c r="A65" s="43"/>
      <c r="B65" s="44" t="s">
        <v>1</v>
      </c>
      <c r="C65" s="49"/>
      <c r="D65" s="50">
        <f>SUM(D63:D64)</f>
        <v>10.61</v>
      </c>
      <c r="E65" s="47">
        <f>SUM(E63:E64)</f>
        <v>2.35</v>
      </c>
      <c r="F65" s="48" t="s">
        <v>20</v>
      </c>
      <c r="G65" s="78">
        <f>SUM(G63:G64)</f>
        <v>0</v>
      </c>
    </row>
    <row r="66" spans="1:7" x14ac:dyDescent="0.15">
      <c r="A66" s="137" t="s">
        <v>50</v>
      </c>
      <c r="B66" s="140" t="s">
        <v>120</v>
      </c>
      <c r="C66" s="6" t="s">
        <v>2</v>
      </c>
      <c r="D66" s="36">
        <v>17.170000000000002</v>
      </c>
      <c r="E66" s="36">
        <v>6.68</v>
      </c>
      <c r="F66" s="82">
        <v>0</v>
      </c>
      <c r="G66" s="30">
        <f>F66*(D66+E66)</f>
        <v>0</v>
      </c>
    </row>
    <row r="67" spans="1:7" x14ac:dyDescent="0.15">
      <c r="A67" s="138"/>
      <c r="B67" s="148"/>
      <c r="C67" s="10" t="s">
        <v>7</v>
      </c>
      <c r="D67" s="39">
        <v>3.88</v>
      </c>
      <c r="E67" s="39">
        <v>0.46</v>
      </c>
      <c r="F67" s="82">
        <v>0</v>
      </c>
      <c r="G67" s="30">
        <f>F67*(D67+E67)</f>
        <v>0</v>
      </c>
    </row>
    <row r="68" spans="1:7" x14ac:dyDescent="0.15">
      <c r="A68" s="138"/>
      <c r="B68" s="148"/>
      <c r="C68" s="10" t="s">
        <v>5</v>
      </c>
      <c r="D68" s="39">
        <v>0.05</v>
      </c>
      <c r="E68" s="39">
        <v>0</v>
      </c>
      <c r="F68" s="82">
        <v>0</v>
      </c>
      <c r="G68" s="30">
        <f>F68*(D68+E68)</f>
        <v>0</v>
      </c>
    </row>
    <row r="69" spans="1:7" x14ac:dyDescent="0.15">
      <c r="A69" s="138"/>
      <c r="B69" s="148"/>
      <c r="C69" s="10" t="s">
        <v>3</v>
      </c>
      <c r="D69" s="39">
        <v>0.08</v>
      </c>
      <c r="E69" s="39">
        <v>0.02</v>
      </c>
      <c r="F69" s="82">
        <v>0</v>
      </c>
      <c r="G69" s="30">
        <f>F69*(D69+E69)</f>
        <v>0</v>
      </c>
    </row>
    <row r="70" spans="1:7" ht="12" thickBot="1" x14ac:dyDescent="0.2">
      <c r="A70" s="139"/>
      <c r="B70" s="141"/>
      <c r="C70" s="41" t="s">
        <v>4</v>
      </c>
      <c r="D70" s="42">
        <v>2.0099999999999998</v>
      </c>
      <c r="E70" s="42">
        <v>0.87</v>
      </c>
      <c r="F70" s="82">
        <v>0</v>
      </c>
      <c r="G70" s="30">
        <f t="shared" ref="G70" si="9">F70*(D70+E70)</f>
        <v>0</v>
      </c>
    </row>
    <row r="71" spans="1:7" ht="12" thickBot="1" x14ac:dyDescent="0.2">
      <c r="A71" s="43"/>
      <c r="B71" s="44" t="s">
        <v>1</v>
      </c>
      <c r="C71" s="49"/>
      <c r="D71" s="50">
        <f>SUM(D66:D70)</f>
        <v>23.189999999999998</v>
      </c>
      <c r="E71" s="47">
        <f>SUM(E66:E70)</f>
        <v>8.0299999999999994</v>
      </c>
      <c r="F71" s="48" t="s">
        <v>20</v>
      </c>
      <c r="G71" s="78">
        <f>SUM(G66:G70)</f>
        <v>0</v>
      </c>
    </row>
    <row r="72" spans="1:7" ht="11.25" customHeight="1" x14ac:dyDescent="0.15">
      <c r="A72" s="137" t="s">
        <v>51</v>
      </c>
      <c r="B72" s="140" t="s">
        <v>121</v>
      </c>
      <c r="C72" s="6" t="s">
        <v>2</v>
      </c>
      <c r="D72" s="36">
        <v>7.24</v>
      </c>
      <c r="E72" s="36">
        <v>0.18</v>
      </c>
      <c r="F72" s="82">
        <v>0</v>
      </c>
      <c r="G72" s="30">
        <f>F72*(E72+D72)</f>
        <v>0</v>
      </c>
    </row>
    <row r="73" spans="1:7" ht="11.25" customHeight="1" thickBot="1" x14ac:dyDescent="0.2">
      <c r="A73" s="139"/>
      <c r="B73" s="141"/>
      <c r="C73" s="41" t="s">
        <v>4</v>
      </c>
      <c r="D73" s="42">
        <v>1.65</v>
      </c>
      <c r="E73" s="42">
        <v>0</v>
      </c>
      <c r="F73" s="82">
        <v>0</v>
      </c>
      <c r="G73" s="30">
        <f t="shared" ref="G73" si="10">F73*(E73+D73)</f>
        <v>0</v>
      </c>
    </row>
    <row r="74" spans="1:7" ht="11.25" customHeight="1" thickBot="1" x14ac:dyDescent="0.2">
      <c r="A74" s="43"/>
      <c r="B74" s="44" t="s">
        <v>1</v>
      </c>
      <c r="C74" s="49"/>
      <c r="D74" s="50">
        <f>SUM(D72:D73)</f>
        <v>8.89</v>
      </c>
      <c r="E74" s="47">
        <f>SUM(E72:E73)</f>
        <v>0.18</v>
      </c>
      <c r="F74" s="48" t="s">
        <v>20</v>
      </c>
      <c r="G74" s="78">
        <f>SUM(G72:G73)</f>
        <v>0</v>
      </c>
    </row>
    <row r="75" spans="1:7" ht="11.25" customHeight="1" x14ac:dyDescent="0.15">
      <c r="A75" s="137" t="s">
        <v>76</v>
      </c>
      <c r="B75" s="140" t="s">
        <v>122</v>
      </c>
      <c r="C75" s="6" t="s">
        <v>2</v>
      </c>
      <c r="D75" s="36">
        <v>4.54</v>
      </c>
      <c r="E75" s="36">
        <v>3.15</v>
      </c>
      <c r="F75" s="82">
        <v>0</v>
      </c>
      <c r="G75" s="30">
        <f>F75*(E75+D75)</f>
        <v>0</v>
      </c>
    </row>
    <row r="76" spans="1:7" ht="11.25" customHeight="1" x14ac:dyDescent="0.15">
      <c r="A76" s="138"/>
      <c r="B76" s="148"/>
      <c r="C76" s="10" t="s">
        <v>3</v>
      </c>
      <c r="D76" s="39">
        <v>0.15</v>
      </c>
      <c r="E76" s="39">
        <v>0</v>
      </c>
      <c r="F76" s="82">
        <v>0</v>
      </c>
      <c r="G76" s="30">
        <f t="shared" ref="G76:G77" si="11">F76*(E76+D76)</f>
        <v>0</v>
      </c>
    </row>
    <row r="77" spans="1:7" ht="11.25" customHeight="1" thickBot="1" x14ac:dyDescent="0.2">
      <c r="A77" s="139"/>
      <c r="B77" s="141"/>
      <c r="C77" s="41" t="s">
        <v>4</v>
      </c>
      <c r="D77" s="42">
        <v>4.43</v>
      </c>
      <c r="E77" s="42">
        <v>0</v>
      </c>
      <c r="F77" s="82">
        <v>0</v>
      </c>
      <c r="G77" s="30">
        <f t="shared" si="11"/>
        <v>0</v>
      </c>
    </row>
    <row r="78" spans="1:7" ht="11.25" customHeight="1" thickBot="1" x14ac:dyDescent="0.2">
      <c r="A78" s="43"/>
      <c r="B78" s="44" t="s">
        <v>1</v>
      </c>
      <c r="C78" s="49"/>
      <c r="D78" s="50">
        <f>SUM(D75:D77)</f>
        <v>9.120000000000001</v>
      </c>
      <c r="E78" s="47">
        <f>SUM(E75:E77)</f>
        <v>3.15</v>
      </c>
      <c r="F78" s="48" t="s">
        <v>20</v>
      </c>
      <c r="G78" s="78">
        <f>SUM(G75:G77)</f>
        <v>0</v>
      </c>
    </row>
    <row r="79" spans="1:7" ht="11.25" customHeight="1" x14ac:dyDescent="0.15">
      <c r="A79" s="137" t="s">
        <v>77</v>
      </c>
      <c r="B79" s="140" t="s">
        <v>123</v>
      </c>
      <c r="C79" s="6" t="s">
        <v>2</v>
      </c>
      <c r="D79" s="36">
        <v>11.85</v>
      </c>
      <c r="E79" s="36">
        <v>9.9</v>
      </c>
      <c r="F79" s="82">
        <v>0</v>
      </c>
      <c r="G79" s="30">
        <f>F79*(E79+D79)</f>
        <v>0</v>
      </c>
    </row>
    <row r="80" spans="1:7" ht="11.25" customHeight="1" x14ac:dyDescent="0.15">
      <c r="A80" s="138"/>
      <c r="B80" s="148"/>
      <c r="C80" s="37" t="s">
        <v>7</v>
      </c>
      <c r="D80" s="38">
        <v>0.35</v>
      </c>
      <c r="E80" s="38">
        <v>0</v>
      </c>
      <c r="F80" s="82">
        <v>0</v>
      </c>
      <c r="G80" s="30">
        <f t="shared" ref="G80:G83" si="12">F80*(E80+D80)</f>
        <v>0</v>
      </c>
    </row>
    <row r="81" spans="1:7" ht="11.25" customHeight="1" x14ac:dyDescent="0.15">
      <c r="A81" s="138"/>
      <c r="B81" s="148"/>
      <c r="C81" s="10" t="s">
        <v>5</v>
      </c>
      <c r="D81" s="39">
        <v>0.23</v>
      </c>
      <c r="E81" s="39">
        <v>0.03</v>
      </c>
      <c r="F81" s="82">
        <v>0</v>
      </c>
      <c r="G81" s="30">
        <f t="shared" si="12"/>
        <v>0</v>
      </c>
    </row>
    <row r="82" spans="1:7" ht="11.25" customHeight="1" x14ac:dyDescent="0.15">
      <c r="A82" s="138"/>
      <c r="B82" s="148"/>
      <c r="C82" s="40" t="s">
        <v>6</v>
      </c>
      <c r="D82" s="39">
        <v>0.05</v>
      </c>
      <c r="E82" s="39">
        <v>0</v>
      </c>
      <c r="F82" s="82">
        <v>0</v>
      </c>
      <c r="G82" s="30">
        <f t="shared" si="12"/>
        <v>0</v>
      </c>
    </row>
    <row r="83" spans="1:7" ht="11.25" customHeight="1" thickBot="1" x14ac:dyDescent="0.2">
      <c r="A83" s="139"/>
      <c r="B83" s="141"/>
      <c r="C83" s="41" t="s">
        <v>4</v>
      </c>
      <c r="D83" s="42">
        <v>5.77</v>
      </c>
      <c r="E83" s="42">
        <v>0.59</v>
      </c>
      <c r="F83" s="82">
        <v>0</v>
      </c>
      <c r="G83" s="30">
        <f t="shared" si="12"/>
        <v>0</v>
      </c>
    </row>
    <row r="84" spans="1:7" ht="11.25" customHeight="1" thickBot="1" x14ac:dyDescent="0.2">
      <c r="A84" s="43"/>
      <c r="B84" s="44" t="s">
        <v>1</v>
      </c>
      <c r="C84" s="45"/>
      <c r="D84" s="46">
        <f>SUM(D79:D83)</f>
        <v>18.25</v>
      </c>
      <c r="E84" s="47">
        <f>SUM(E79:E83)</f>
        <v>10.52</v>
      </c>
      <c r="F84" s="48" t="s">
        <v>20</v>
      </c>
      <c r="G84" s="78">
        <f>SUM(G79:G83)</f>
        <v>0</v>
      </c>
    </row>
    <row r="85" spans="1:7" ht="11.25" customHeight="1" x14ac:dyDescent="0.15">
      <c r="A85" s="137" t="s">
        <v>78</v>
      </c>
      <c r="B85" s="140" t="s">
        <v>124</v>
      </c>
      <c r="C85" s="6" t="s">
        <v>2</v>
      </c>
      <c r="D85" s="36">
        <v>31.26</v>
      </c>
      <c r="E85" s="36">
        <v>24.3</v>
      </c>
      <c r="F85" s="82">
        <v>0</v>
      </c>
      <c r="G85" s="30">
        <f>F85*(E85+D85)</f>
        <v>0</v>
      </c>
    </row>
    <row r="86" spans="1:7" ht="11.25" customHeight="1" x14ac:dyDescent="0.15">
      <c r="A86" s="138"/>
      <c r="B86" s="148"/>
      <c r="C86" s="10" t="s">
        <v>3</v>
      </c>
      <c r="D86" s="39">
        <v>0.17</v>
      </c>
      <c r="E86" s="39">
        <v>0</v>
      </c>
      <c r="F86" s="82">
        <v>0</v>
      </c>
      <c r="G86" s="30">
        <f t="shared" ref="G86:G87" si="13">F86*(E86+D86)</f>
        <v>0</v>
      </c>
    </row>
    <row r="87" spans="1:7" ht="11.25" customHeight="1" thickBot="1" x14ac:dyDescent="0.2">
      <c r="A87" s="139"/>
      <c r="B87" s="141"/>
      <c r="C87" s="41" t="s">
        <v>4</v>
      </c>
      <c r="D87" s="42">
        <v>6.25</v>
      </c>
      <c r="E87" s="42">
        <v>0.38</v>
      </c>
      <c r="F87" s="82">
        <v>0</v>
      </c>
      <c r="G87" s="30">
        <f t="shared" si="13"/>
        <v>0</v>
      </c>
    </row>
    <row r="88" spans="1:7" ht="11.25" customHeight="1" thickBot="1" x14ac:dyDescent="0.2">
      <c r="A88" s="43"/>
      <c r="B88" s="44" t="s">
        <v>1</v>
      </c>
      <c r="C88" s="45"/>
      <c r="D88" s="46">
        <f>SUM(D85:D87)</f>
        <v>37.680000000000007</v>
      </c>
      <c r="E88" s="47">
        <f>SUM(E85:E87)</f>
        <v>24.68</v>
      </c>
      <c r="F88" s="48" t="s">
        <v>20</v>
      </c>
      <c r="G88" s="78">
        <f>SUM(G85:G87)</f>
        <v>0</v>
      </c>
    </row>
    <row r="89" spans="1:7" ht="11.25" customHeight="1" x14ac:dyDescent="0.15">
      <c r="A89" s="137" t="s">
        <v>79</v>
      </c>
      <c r="B89" s="140" t="s">
        <v>125</v>
      </c>
      <c r="C89" s="6" t="s">
        <v>2</v>
      </c>
      <c r="D89" s="36">
        <v>9.15</v>
      </c>
      <c r="E89" s="36">
        <v>0.01</v>
      </c>
      <c r="F89" s="82">
        <v>0</v>
      </c>
      <c r="G89" s="30">
        <f>F89*(E89+D89)</f>
        <v>0</v>
      </c>
    </row>
    <row r="90" spans="1:7" ht="11.25" customHeight="1" x14ac:dyDescent="0.15">
      <c r="A90" s="138"/>
      <c r="B90" s="148"/>
      <c r="C90" s="10" t="s">
        <v>5</v>
      </c>
      <c r="D90" s="39">
        <v>1.2</v>
      </c>
      <c r="E90" s="39">
        <v>0.02</v>
      </c>
      <c r="F90" s="82">
        <v>0</v>
      </c>
      <c r="G90" s="30">
        <f t="shared" ref="G90:G92" si="14">F90*(E90+D90)</f>
        <v>0</v>
      </c>
    </row>
    <row r="91" spans="1:7" ht="11.25" customHeight="1" x14ac:dyDescent="0.15">
      <c r="A91" s="138"/>
      <c r="B91" s="148"/>
      <c r="C91" s="10" t="s">
        <v>3</v>
      </c>
      <c r="D91" s="39">
        <v>1.17</v>
      </c>
      <c r="E91" s="39">
        <v>0</v>
      </c>
      <c r="F91" s="82">
        <v>0</v>
      </c>
      <c r="G91" s="30">
        <f t="shared" si="14"/>
        <v>0</v>
      </c>
    </row>
    <row r="92" spans="1:7" ht="11.25" customHeight="1" thickBot="1" x14ac:dyDescent="0.2">
      <c r="A92" s="139"/>
      <c r="B92" s="141"/>
      <c r="C92" s="41" t="s">
        <v>4</v>
      </c>
      <c r="D92" s="42">
        <v>1.34</v>
      </c>
      <c r="E92" s="42">
        <v>0.08</v>
      </c>
      <c r="F92" s="82">
        <v>0</v>
      </c>
      <c r="G92" s="30">
        <f t="shared" si="14"/>
        <v>0</v>
      </c>
    </row>
    <row r="93" spans="1:7" ht="11.25" customHeight="1" thickBot="1" x14ac:dyDescent="0.2">
      <c r="A93" s="43"/>
      <c r="B93" s="44" t="s">
        <v>1</v>
      </c>
      <c r="C93" s="45"/>
      <c r="D93" s="46">
        <f>SUM(D89:D92)</f>
        <v>12.86</v>
      </c>
      <c r="E93" s="47">
        <f>SUM(E89:E92)</f>
        <v>0.11</v>
      </c>
      <c r="F93" s="48" t="s">
        <v>20</v>
      </c>
      <c r="G93" s="78">
        <f>SUM(G89:G92)</f>
        <v>0</v>
      </c>
    </row>
    <row r="94" spans="1:7" ht="11.25" customHeight="1" x14ac:dyDescent="0.15">
      <c r="A94" s="137" t="s">
        <v>80</v>
      </c>
      <c r="B94" s="140" t="s">
        <v>126</v>
      </c>
      <c r="C94" s="6" t="s">
        <v>2</v>
      </c>
      <c r="D94" s="36">
        <v>9.44</v>
      </c>
      <c r="E94" s="36">
        <v>0</v>
      </c>
      <c r="F94" s="82">
        <v>0</v>
      </c>
      <c r="G94" s="30">
        <f>F94*(E94+D94)</f>
        <v>0</v>
      </c>
    </row>
    <row r="95" spans="1:7" ht="11.25" customHeight="1" thickBot="1" x14ac:dyDescent="0.2">
      <c r="A95" s="139"/>
      <c r="B95" s="141"/>
      <c r="C95" s="41" t="s">
        <v>4</v>
      </c>
      <c r="D95" s="42">
        <v>1.49</v>
      </c>
      <c r="E95" s="42">
        <v>0</v>
      </c>
      <c r="F95" s="82">
        <v>0</v>
      </c>
      <c r="G95" s="30">
        <f t="shared" ref="G95" si="15">F95*(E95+D95)</f>
        <v>0</v>
      </c>
    </row>
    <row r="96" spans="1:7" ht="11.25" customHeight="1" thickBot="1" x14ac:dyDescent="0.2">
      <c r="A96" s="43"/>
      <c r="B96" s="44" t="s">
        <v>1</v>
      </c>
      <c r="C96" s="45"/>
      <c r="D96" s="46">
        <f>SUM(D94:D95)</f>
        <v>10.93</v>
      </c>
      <c r="E96" s="47">
        <f>SUM(E94:E95)</f>
        <v>0</v>
      </c>
      <c r="F96" s="48" t="s">
        <v>20</v>
      </c>
      <c r="G96" s="78">
        <f>SUM(G94:G95)</f>
        <v>0</v>
      </c>
    </row>
    <row r="97" spans="1:7" ht="11.25" customHeight="1" x14ac:dyDescent="0.15">
      <c r="A97" s="137" t="s">
        <v>81</v>
      </c>
      <c r="B97" s="140" t="s">
        <v>127</v>
      </c>
      <c r="C97" s="6" t="s">
        <v>2</v>
      </c>
      <c r="D97" s="36">
        <v>17.739999999999998</v>
      </c>
      <c r="E97" s="36">
        <v>2.89</v>
      </c>
      <c r="F97" s="82">
        <v>0</v>
      </c>
      <c r="G97" s="30">
        <f>F97*(E97+D97)</f>
        <v>0</v>
      </c>
    </row>
    <row r="98" spans="1:7" ht="11.25" customHeight="1" x14ac:dyDescent="0.15">
      <c r="A98" s="138"/>
      <c r="B98" s="148"/>
      <c r="C98" s="10" t="s">
        <v>3</v>
      </c>
      <c r="D98" s="39">
        <v>0.19</v>
      </c>
      <c r="E98" s="39">
        <v>0.2</v>
      </c>
      <c r="F98" s="82">
        <v>0</v>
      </c>
      <c r="G98" s="30">
        <f t="shared" ref="G98:G99" si="16">F98*(E98+D98)</f>
        <v>0</v>
      </c>
    </row>
    <row r="99" spans="1:7" ht="11.25" customHeight="1" thickBot="1" x14ac:dyDescent="0.2">
      <c r="A99" s="139"/>
      <c r="B99" s="141"/>
      <c r="C99" s="41" t="s">
        <v>4</v>
      </c>
      <c r="D99" s="42">
        <v>5.89</v>
      </c>
      <c r="E99" s="42">
        <v>0.39</v>
      </c>
      <c r="F99" s="82">
        <v>0</v>
      </c>
      <c r="G99" s="30">
        <f t="shared" si="16"/>
        <v>0</v>
      </c>
    </row>
    <row r="100" spans="1:7" ht="11.25" customHeight="1" thickBot="1" x14ac:dyDescent="0.2">
      <c r="A100" s="43"/>
      <c r="B100" s="44" t="s">
        <v>1</v>
      </c>
      <c r="C100" s="45"/>
      <c r="D100" s="46">
        <f>SUM(D97:D99)</f>
        <v>23.82</v>
      </c>
      <c r="E100" s="47">
        <f>SUM(E97:E99)</f>
        <v>3.4800000000000004</v>
      </c>
      <c r="F100" s="48" t="s">
        <v>20</v>
      </c>
      <c r="G100" s="78">
        <f>SUM(G97:G99)</f>
        <v>0</v>
      </c>
    </row>
    <row r="101" spans="1:7" ht="11.25" customHeight="1" x14ac:dyDescent="0.15">
      <c r="A101" s="137" t="s">
        <v>82</v>
      </c>
      <c r="B101" s="140" t="s">
        <v>128</v>
      </c>
      <c r="C101" s="6" t="s">
        <v>2</v>
      </c>
      <c r="D101" s="36">
        <v>9.17</v>
      </c>
      <c r="E101" s="36">
        <v>1.34</v>
      </c>
      <c r="F101" s="82">
        <v>0</v>
      </c>
      <c r="G101" s="30">
        <f>F101*(E101+D101)</f>
        <v>0</v>
      </c>
    </row>
    <row r="102" spans="1:7" ht="11.25" customHeight="1" x14ac:dyDescent="0.15">
      <c r="A102" s="138"/>
      <c r="B102" s="148"/>
      <c r="C102" s="37" t="s">
        <v>7</v>
      </c>
      <c r="D102" s="38">
        <v>0.02</v>
      </c>
      <c r="E102" s="38">
        <v>0</v>
      </c>
      <c r="F102" s="82">
        <v>0</v>
      </c>
      <c r="G102" s="30">
        <f t="shared" ref="G102:G104" si="17">F102*(E102+D102)</f>
        <v>0</v>
      </c>
    </row>
    <row r="103" spans="1:7" ht="11.25" customHeight="1" x14ac:dyDescent="0.15">
      <c r="A103" s="138"/>
      <c r="B103" s="148"/>
      <c r="C103" s="10" t="s">
        <v>3</v>
      </c>
      <c r="D103" s="39">
        <v>0.79</v>
      </c>
      <c r="E103" s="39">
        <v>1.37</v>
      </c>
      <c r="F103" s="82">
        <v>0</v>
      </c>
      <c r="G103" s="30">
        <f t="shared" si="17"/>
        <v>0</v>
      </c>
    </row>
    <row r="104" spans="1:7" ht="11.25" customHeight="1" thickBot="1" x14ac:dyDescent="0.2">
      <c r="A104" s="139"/>
      <c r="B104" s="141"/>
      <c r="C104" s="41" t="s">
        <v>4</v>
      </c>
      <c r="D104" s="42">
        <v>0.13</v>
      </c>
      <c r="E104" s="42">
        <v>0</v>
      </c>
      <c r="F104" s="82">
        <v>0</v>
      </c>
      <c r="G104" s="30">
        <f t="shared" si="17"/>
        <v>0</v>
      </c>
    </row>
    <row r="105" spans="1:7" ht="11.25" customHeight="1" thickBot="1" x14ac:dyDescent="0.2">
      <c r="A105" s="43"/>
      <c r="B105" s="44" t="s">
        <v>1</v>
      </c>
      <c r="C105" s="45"/>
      <c r="D105" s="46">
        <f>SUM(D101:D104)</f>
        <v>10.110000000000001</v>
      </c>
      <c r="E105" s="47">
        <f>SUM(E101:E104)</f>
        <v>2.71</v>
      </c>
      <c r="F105" s="48" t="s">
        <v>20</v>
      </c>
      <c r="G105" s="78">
        <f>SUM(G101:G104)</f>
        <v>0</v>
      </c>
    </row>
    <row r="106" spans="1:7" ht="11.25" customHeight="1" x14ac:dyDescent="0.15">
      <c r="A106" s="137" t="s">
        <v>83</v>
      </c>
      <c r="B106" s="140" t="s">
        <v>129</v>
      </c>
      <c r="C106" s="6" t="s">
        <v>2</v>
      </c>
      <c r="D106" s="36">
        <v>6.24</v>
      </c>
      <c r="E106" s="36">
        <v>0.68</v>
      </c>
      <c r="F106" s="82">
        <v>0</v>
      </c>
      <c r="G106" s="30">
        <f>F106*(E106+D106)</f>
        <v>0</v>
      </c>
    </row>
    <row r="107" spans="1:7" ht="11.25" customHeight="1" x14ac:dyDescent="0.15">
      <c r="A107" s="138"/>
      <c r="B107" s="148"/>
      <c r="C107" s="37" t="s">
        <v>7</v>
      </c>
      <c r="D107" s="38">
        <v>0.23</v>
      </c>
      <c r="E107" s="38">
        <v>0</v>
      </c>
      <c r="F107" s="82">
        <v>0</v>
      </c>
      <c r="G107" s="30">
        <f t="shared" ref="G107:G108" si="18">F107*(E107+D107)</f>
        <v>0</v>
      </c>
    </row>
    <row r="108" spans="1:7" ht="11.25" customHeight="1" thickBot="1" x14ac:dyDescent="0.2">
      <c r="A108" s="139"/>
      <c r="B108" s="141"/>
      <c r="C108" s="41" t="s">
        <v>4</v>
      </c>
      <c r="D108" s="42">
        <v>0.71</v>
      </c>
      <c r="E108" s="42">
        <v>0</v>
      </c>
      <c r="F108" s="82">
        <v>0</v>
      </c>
      <c r="G108" s="30">
        <f t="shared" si="18"/>
        <v>0</v>
      </c>
    </row>
    <row r="109" spans="1:7" ht="11.25" customHeight="1" thickBot="1" x14ac:dyDescent="0.2">
      <c r="A109" s="43"/>
      <c r="B109" s="44" t="s">
        <v>1</v>
      </c>
      <c r="C109" s="45"/>
      <c r="D109" s="46">
        <f>SUM(D106:D108)</f>
        <v>7.1800000000000006</v>
      </c>
      <c r="E109" s="47">
        <f>SUM(E106:E108)</f>
        <v>0.68</v>
      </c>
      <c r="F109" s="48" t="s">
        <v>20</v>
      </c>
      <c r="G109" s="78">
        <f>SUM(G106:G108)</f>
        <v>0</v>
      </c>
    </row>
    <row r="110" spans="1:7" ht="11.25" customHeight="1" x14ac:dyDescent="0.15">
      <c r="A110" s="137" t="s">
        <v>84</v>
      </c>
      <c r="B110" s="140" t="s">
        <v>130</v>
      </c>
      <c r="C110" s="6" t="s">
        <v>2</v>
      </c>
      <c r="D110" s="36">
        <v>15.9</v>
      </c>
      <c r="E110" s="36">
        <v>43.92</v>
      </c>
      <c r="F110" s="82">
        <v>0</v>
      </c>
      <c r="G110" s="30">
        <f>F110*(E110+D110)</f>
        <v>0</v>
      </c>
    </row>
    <row r="111" spans="1:7" ht="11.25" customHeight="1" x14ac:dyDescent="0.15">
      <c r="A111" s="138"/>
      <c r="B111" s="148"/>
      <c r="C111" s="37" t="s">
        <v>7</v>
      </c>
      <c r="D111" s="38">
        <v>5.75</v>
      </c>
      <c r="E111" s="38">
        <v>2.23</v>
      </c>
      <c r="F111" s="82">
        <v>0</v>
      </c>
      <c r="G111" s="30">
        <f t="shared" ref="G111:G115" si="19">F111*(E111+D111)</f>
        <v>0</v>
      </c>
    </row>
    <row r="112" spans="1:7" ht="11.25" customHeight="1" x14ac:dyDescent="0.15">
      <c r="A112" s="138"/>
      <c r="B112" s="148"/>
      <c r="C112" s="10" t="s">
        <v>5</v>
      </c>
      <c r="D112" s="39">
        <v>0.73</v>
      </c>
      <c r="E112" s="39">
        <v>0</v>
      </c>
      <c r="F112" s="82">
        <v>0</v>
      </c>
      <c r="G112" s="30">
        <f t="shared" si="19"/>
        <v>0</v>
      </c>
    </row>
    <row r="113" spans="1:10" ht="11.25" customHeight="1" x14ac:dyDescent="0.15">
      <c r="A113" s="138"/>
      <c r="B113" s="148"/>
      <c r="C113" s="40" t="s">
        <v>6</v>
      </c>
      <c r="D113" s="39">
        <v>0.12</v>
      </c>
      <c r="E113" s="39">
        <v>0.02</v>
      </c>
      <c r="F113" s="82">
        <v>0</v>
      </c>
      <c r="G113" s="30">
        <f t="shared" si="19"/>
        <v>0</v>
      </c>
    </row>
    <row r="114" spans="1:10" ht="11.25" customHeight="1" x14ac:dyDescent="0.15">
      <c r="A114" s="138"/>
      <c r="B114" s="148"/>
      <c r="C114" s="10" t="s">
        <v>3</v>
      </c>
      <c r="D114" s="39">
        <v>0.06</v>
      </c>
      <c r="E114" s="39">
        <v>0.02</v>
      </c>
      <c r="F114" s="82">
        <v>0</v>
      </c>
      <c r="G114" s="30">
        <f t="shared" si="19"/>
        <v>0</v>
      </c>
    </row>
    <row r="115" spans="1:10" ht="11.25" customHeight="1" thickBot="1" x14ac:dyDescent="0.2">
      <c r="A115" s="139"/>
      <c r="B115" s="141"/>
      <c r="C115" s="41" t="s">
        <v>4</v>
      </c>
      <c r="D115" s="42">
        <v>6.44</v>
      </c>
      <c r="E115" s="42">
        <v>0.19</v>
      </c>
      <c r="F115" s="82">
        <v>0</v>
      </c>
      <c r="G115" s="30">
        <f t="shared" si="19"/>
        <v>0</v>
      </c>
    </row>
    <row r="116" spans="1:10" ht="11.25" customHeight="1" thickBot="1" x14ac:dyDescent="0.2">
      <c r="A116" s="43"/>
      <c r="B116" s="44" t="s">
        <v>1</v>
      </c>
      <c r="C116" s="45"/>
      <c r="D116" s="46">
        <f>SUM(D110:D115)</f>
        <v>29</v>
      </c>
      <c r="E116" s="47">
        <f>SUM(E110:E115)</f>
        <v>46.38</v>
      </c>
      <c r="F116" s="48" t="s">
        <v>20</v>
      </c>
      <c r="G116" s="78">
        <f>SUM(G115:G115)</f>
        <v>0</v>
      </c>
    </row>
    <row r="117" spans="1:10" ht="11.25" customHeight="1" x14ac:dyDescent="0.15">
      <c r="A117" s="137" t="s">
        <v>85</v>
      </c>
      <c r="B117" s="140" t="s">
        <v>131</v>
      </c>
      <c r="C117" s="6" t="s">
        <v>2</v>
      </c>
      <c r="D117" s="36">
        <v>33.25</v>
      </c>
      <c r="E117" s="36">
        <v>2.31</v>
      </c>
      <c r="F117" s="82">
        <v>0</v>
      </c>
      <c r="G117" s="30">
        <f>F117*(E117+D117)</f>
        <v>0</v>
      </c>
    </row>
    <row r="118" spans="1:10" ht="11.25" customHeight="1" x14ac:dyDescent="0.15">
      <c r="A118" s="138"/>
      <c r="B118" s="148"/>
      <c r="C118" s="37" t="s">
        <v>7</v>
      </c>
      <c r="D118" s="38">
        <v>0.56999999999999995</v>
      </c>
      <c r="E118" s="38">
        <v>0</v>
      </c>
      <c r="F118" s="82">
        <v>0</v>
      </c>
      <c r="G118" s="30">
        <f t="shared" ref="G118:G121" si="20">F118*(E118+D118)</f>
        <v>0</v>
      </c>
    </row>
    <row r="119" spans="1:10" ht="11.25" customHeight="1" x14ac:dyDescent="0.15">
      <c r="A119" s="138"/>
      <c r="B119" s="148"/>
      <c r="C119" s="10" t="s">
        <v>5</v>
      </c>
      <c r="D119" s="39">
        <v>0.15</v>
      </c>
      <c r="E119" s="39">
        <v>0</v>
      </c>
      <c r="F119" s="82">
        <v>0</v>
      </c>
      <c r="G119" s="30">
        <f t="shared" si="20"/>
        <v>0</v>
      </c>
    </row>
    <row r="120" spans="1:10" ht="11.25" customHeight="1" x14ac:dyDescent="0.15">
      <c r="A120" s="138"/>
      <c r="B120" s="148"/>
      <c r="C120" s="40" t="s">
        <v>6</v>
      </c>
      <c r="D120" s="39">
        <v>0.01</v>
      </c>
      <c r="E120" s="39">
        <v>0</v>
      </c>
      <c r="F120" s="82">
        <v>0</v>
      </c>
      <c r="G120" s="30">
        <f t="shared" si="20"/>
        <v>0</v>
      </c>
    </row>
    <row r="121" spans="1:10" ht="11.25" customHeight="1" thickBot="1" x14ac:dyDescent="0.2">
      <c r="A121" s="139"/>
      <c r="B121" s="141"/>
      <c r="C121" s="41" t="s">
        <v>4</v>
      </c>
      <c r="D121" s="42">
        <v>3.26</v>
      </c>
      <c r="E121" s="42">
        <v>0.01</v>
      </c>
      <c r="F121" s="82">
        <v>0</v>
      </c>
      <c r="G121" s="30">
        <f t="shared" si="20"/>
        <v>0</v>
      </c>
    </row>
    <row r="122" spans="1:10" ht="11.25" customHeight="1" thickBot="1" x14ac:dyDescent="0.2">
      <c r="A122" s="43"/>
      <c r="B122" s="44" t="s">
        <v>1</v>
      </c>
      <c r="C122" s="45"/>
      <c r="D122" s="46">
        <f>SUM(D117:D121)</f>
        <v>37.239999999999995</v>
      </c>
      <c r="E122" s="47">
        <f>SUM(E117:E121)</f>
        <v>2.3199999999999998</v>
      </c>
      <c r="F122" s="48" t="s">
        <v>20</v>
      </c>
      <c r="G122" s="78">
        <f>SUM(G117:G121)</f>
        <v>0</v>
      </c>
    </row>
    <row r="123" spans="1:10" ht="11.25" customHeight="1" x14ac:dyDescent="0.15">
      <c r="A123" s="137" t="s">
        <v>86</v>
      </c>
      <c r="B123" s="140" t="s">
        <v>132</v>
      </c>
      <c r="C123" s="6" t="s">
        <v>2</v>
      </c>
      <c r="D123" s="36">
        <v>13.46</v>
      </c>
      <c r="E123" s="36">
        <v>4.0599999999999996</v>
      </c>
      <c r="F123" s="82">
        <v>0</v>
      </c>
      <c r="G123" s="30">
        <f>F123*(E123+D123)</f>
        <v>0</v>
      </c>
    </row>
    <row r="124" spans="1:10" ht="11.25" customHeight="1" thickBot="1" x14ac:dyDescent="0.2">
      <c r="A124" s="139"/>
      <c r="B124" s="141"/>
      <c r="C124" s="41" t="s">
        <v>4</v>
      </c>
      <c r="D124" s="42">
        <v>1.68</v>
      </c>
      <c r="E124" s="42">
        <v>0.03</v>
      </c>
      <c r="F124" s="82">
        <v>0</v>
      </c>
      <c r="G124" s="30">
        <f>F124*(E124+D124)</f>
        <v>0</v>
      </c>
    </row>
    <row r="125" spans="1:10" ht="11.25" customHeight="1" thickBot="1" x14ac:dyDescent="0.2">
      <c r="A125" s="43"/>
      <c r="B125" s="87" t="s">
        <v>1</v>
      </c>
      <c r="C125" s="53"/>
      <c r="D125" s="54">
        <f>SUM(D123:D124)</f>
        <v>15.14</v>
      </c>
      <c r="E125" s="54">
        <f>SUM(E123:E124)</f>
        <v>4.09</v>
      </c>
      <c r="F125" s="48" t="s">
        <v>20</v>
      </c>
      <c r="G125" s="78">
        <f>SUM(G123:G124)</f>
        <v>0</v>
      </c>
      <c r="H125" s="79"/>
    </row>
    <row r="126" spans="1:10" ht="11.25" customHeight="1" x14ac:dyDescent="0.15">
      <c r="A126" s="146"/>
      <c r="B126" s="154" t="s">
        <v>1</v>
      </c>
      <c r="C126" s="6" t="s">
        <v>2</v>
      </c>
      <c r="D126" s="38">
        <f>D30+D33+D36+D39+D46+D48+D53+D59+D63+D66+D72+D75+D79+D85+D89+D94+D97+D101+D106+D110+D117+D123</f>
        <v>241.49</v>
      </c>
      <c r="E126" s="38">
        <f>E30+E33+E36+E39+E46+E48+E53+E59+E63+E66+E72+E75+E79+E85+E89+E94+E97+E101+E106+E110+E117+E123</f>
        <v>115.54</v>
      </c>
      <c r="F126" s="157">
        <f>G30+G33+G36+G39+G46+G48+G53+G59+G63+G66+G72+G75+G79+G85+G89+G94+G97+G101+G106+G110+G117+G123</f>
        <v>0</v>
      </c>
      <c r="G126" s="158"/>
      <c r="H126" s="55"/>
    </row>
    <row r="127" spans="1:10" ht="11.25" customHeight="1" x14ac:dyDescent="0.15">
      <c r="A127" s="147"/>
      <c r="B127" s="155"/>
      <c r="C127" s="37" t="s">
        <v>7</v>
      </c>
      <c r="D127" s="39">
        <f>D40+D67+D80+D102+D107+D111+D118</f>
        <v>11.24</v>
      </c>
      <c r="E127" s="39">
        <f>E40+E67+E80+E102+E107+E111+E118</f>
        <v>2.69</v>
      </c>
      <c r="F127" s="157">
        <f>G40+G67+G80+G102+G107+G111+G118</f>
        <v>0</v>
      </c>
      <c r="G127" s="158"/>
      <c r="J127" s="57"/>
    </row>
    <row r="128" spans="1:10" ht="11.25" customHeight="1" x14ac:dyDescent="0.15">
      <c r="A128" s="147"/>
      <c r="B128" s="155"/>
      <c r="C128" s="10" t="s">
        <v>5</v>
      </c>
      <c r="D128" s="39">
        <f>D49+D54+D60+D68+D81+D90+D112+D119</f>
        <v>3.92</v>
      </c>
      <c r="E128" s="39">
        <f>E49+E54+E60+E68+E81+E90+E112+E119</f>
        <v>0.13</v>
      </c>
      <c r="F128" s="157">
        <f>G49+G54+G60+G68+G81+G90+G112+G119</f>
        <v>0</v>
      </c>
      <c r="G128" s="158"/>
    </row>
    <row r="129" spans="1:10" ht="11.25" customHeight="1" x14ac:dyDescent="0.15">
      <c r="A129" s="147"/>
      <c r="B129" s="155"/>
      <c r="C129" s="40" t="s">
        <v>6</v>
      </c>
      <c r="D129" s="39">
        <f>D41+D55+D82+D113+D120</f>
        <v>1.0400000000000003</v>
      </c>
      <c r="E129" s="39">
        <f>E41+E55+E82+E113+E120</f>
        <v>0.16</v>
      </c>
      <c r="F129" s="157">
        <f>G41+G55+G82+G113+G120</f>
        <v>0</v>
      </c>
      <c r="G129" s="158"/>
    </row>
    <row r="130" spans="1:10" ht="11.25" customHeight="1" x14ac:dyDescent="0.15">
      <c r="A130" s="147"/>
      <c r="B130" s="155"/>
      <c r="C130" s="10" t="s">
        <v>3</v>
      </c>
      <c r="D130" s="39">
        <f>D50+D56+D69+D76+D86+D91+D98+D103+D114</f>
        <v>2.64</v>
      </c>
      <c r="E130" s="39">
        <f>E50+E56+E69+E76+E86+E91+E98+E103+E114</f>
        <v>1.6500000000000001</v>
      </c>
      <c r="F130" s="157">
        <f>G50+G56+G69+G76+G86+G91+G98+G103+G114</f>
        <v>0</v>
      </c>
      <c r="G130" s="158"/>
      <c r="I130" s="56"/>
    </row>
    <row r="131" spans="1:10" ht="11.25" customHeight="1" thickBot="1" x14ac:dyDescent="0.2">
      <c r="A131" s="147"/>
      <c r="B131" s="155"/>
      <c r="C131" s="41" t="s">
        <v>4</v>
      </c>
      <c r="D131" s="42">
        <f>D31+D34+D37+D42+D51+D57+D61+D64+D70+D73+D77+D83+D87+D92+D99+D104+D108+D115+D121+D124+D44+D95</f>
        <v>63.66</v>
      </c>
      <c r="E131" s="42">
        <f>E31+E34+E37+E42+E51+E57+E61+E64+E70+E73+E77+E83+E87+E92+E99+E104+E108+E115+E121+E124+E44+E95</f>
        <v>3.3099999999999996</v>
      </c>
      <c r="F131" s="157">
        <f>G31+G34+G37+G42+G44+G51+G57+G61+G64+G70+G73+G77+G83+G87+G92+G95+G99+G104+G108+G115+G121+G124</f>
        <v>0</v>
      </c>
      <c r="G131" s="158"/>
      <c r="J131" s="57"/>
    </row>
    <row r="132" spans="1:10" ht="11.25" customHeight="1" thickBot="1" x14ac:dyDescent="0.2">
      <c r="A132" s="75"/>
      <c r="B132" s="152" t="s">
        <v>59</v>
      </c>
      <c r="C132" s="153"/>
      <c r="D132" s="58">
        <f>SUM(D126:D131)</f>
        <v>323.99</v>
      </c>
      <c r="E132" s="59">
        <f>SUM(E126:E131)</f>
        <v>123.48</v>
      </c>
      <c r="F132" s="60" t="s">
        <v>20</v>
      </c>
      <c r="G132" s="61">
        <f>SUM(F126:G131)</f>
        <v>0</v>
      </c>
    </row>
    <row r="133" spans="1:10" ht="12" thickBot="1" x14ac:dyDescent="0.2">
      <c r="A133" s="62"/>
      <c r="B133" s="63"/>
      <c r="C133" s="63"/>
      <c r="D133" s="63"/>
      <c r="E133" s="63"/>
      <c r="F133" s="63"/>
      <c r="G133" s="64"/>
    </row>
    <row r="134" spans="1:10" ht="15.75" customHeight="1" thickBot="1" x14ac:dyDescent="0.2">
      <c r="A134" s="65"/>
      <c r="B134" s="156" t="s">
        <v>56</v>
      </c>
      <c r="C134" s="156"/>
      <c r="D134" s="156"/>
      <c r="E134" s="156"/>
      <c r="F134" s="156"/>
      <c r="G134" s="66">
        <f>G132+G25+G20+G16+G12+G8</f>
        <v>0</v>
      </c>
    </row>
    <row r="135" spans="1:10" ht="12" thickBot="1" x14ac:dyDescent="0.2">
      <c r="A135" s="67"/>
      <c r="B135" s="67"/>
      <c r="D135" s="35"/>
      <c r="E135" s="35"/>
      <c r="F135" s="52"/>
      <c r="G135" s="52"/>
    </row>
    <row r="136" spans="1:10" ht="30" customHeight="1" thickBot="1" x14ac:dyDescent="0.2">
      <c r="A136" s="68" t="s">
        <v>57</v>
      </c>
      <c r="B136" s="159" t="s">
        <v>53</v>
      </c>
      <c r="C136" s="159"/>
      <c r="D136" s="159"/>
      <c r="E136" s="159"/>
      <c r="F136" s="159"/>
      <c r="G136" s="69" t="s">
        <v>63</v>
      </c>
      <c r="H136" s="70"/>
    </row>
    <row r="137" spans="1:10" ht="11.25" customHeight="1" x14ac:dyDescent="0.15">
      <c r="A137" s="71">
        <v>1</v>
      </c>
      <c r="B137" s="108" t="s">
        <v>15</v>
      </c>
      <c r="C137" s="166"/>
      <c r="D137" s="166"/>
      <c r="E137" s="166"/>
      <c r="F137" s="166"/>
      <c r="G137" s="76">
        <f>G8</f>
        <v>0</v>
      </c>
      <c r="H137" s="72"/>
    </row>
    <row r="138" spans="1:10" ht="11.25" customHeight="1" x14ac:dyDescent="0.15">
      <c r="A138" s="71">
        <v>2</v>
      </c>
      <c r="B138" s="89" t="s">
        <v>54</v>
      </c>
      <c r="C138" s="90"/>
      <c r="D138" s="90"/>
      <c r="E138" s="90"/>
      <c r="F138" s="90"/>
      <c r="G138" s="77">
        <f>G12</f>
        <v>0</v>
      </c>
      <c r="H138" s="72"/>
    </row>
    <row r="139" spans="1:10" ht="11.25" customHeight="1" x14ac:dyDescent="0.15">
      <c r="A139" s="71">
        <v>3</v>
      </c>
      <c r="B139" s="89" t="s">
        <v>24</v>
      </c>
      <c r="C139" s="90"/>
      <c r="D139" s="90"/>
      <c r="E139" s="90"/>
      <c r="F139" s="90"/>
      <c r="G139" s="77">
        <f>G16</f>
        <v>0</v>
      </c>
      <c r="H139" s="72"/>
    </row>
    <row r="140" spans="1:10" ht="11.25" customHeight="1" x14ac:dyDescent="0.15">
      <c r="A140" s="71">
        <v>4</v>
      </c>
      <c r="B140" s="89" t="s">
        <v>21</v>
      </c>
      <c r="C140" s="90"/>
      <c r="D140" s="90"/>
      <c r="E140" s="90"/>
      <c r="F140" s="90"/>
      <c r="G140" s="77">
        <f>G20</f>
        <v>0</v>
      </c>
      <c r="H140" s="72"/>
    </row>
    <row r="141" spans="1:10" ht="11.25" customHeight="1" x14ac:dyDescent="0.15">
      <c r="A141" s="71">
        <v>5</v>
      </c>
      <c r="B141" s="89" t="s">
        <v>23</v>
      </c>
      <c r="C141" s="90"/>
      <c r="D141" s="90"/>
      <c r="E141" s="90"/>
      <c r="F141" s="90"/>
      <c r="G141" s="77">
        <f>G25</f>
        <v>0</v>
      </c>
      <c r="H141" s="72"/>
    </row>
    <row r="142" spans="1:10" ht="11.25" customHeight="1" x14ac:dyDescent="0.15">
      <c r="A142" s="73" t="s">
        <v>40</v>
      </c>
      <c r="B142" s="89" t="s">
        <v>87</v>
      </c>
      <c r="C142" s="90"/>
      <c r="D142" s="90"/>
      <c r="E142" s="90"/>
      <c r="F142" s="90"/>
      <c r="G142" s="77">
        <f>G32</f>
        <v>0</v>
      </c>
      <c r="H142" s="72"/>
    </row>
    <row r="143" spans="1:10" ht="11.25" customHeight="1" x14ac:dyDescent="0.15">
      <c r="A143" s="73" t="s">
        <v>41</v>
      </c>
      <c r="B143" s="89" t="s">
        <v>88</v>
      </c>
      <c r="C143" s="90"/>
      <c r="D143" s="90"/>
      <c r="E143" s="90"/>
      <c r="F143" s="90"/>
      <c r="G143" s="77">
        <f>G35</f>
        <v>0</v>
      </c>
      <c r="H143" s="72"/>
      <c r="J143" s="52"/>
    </row>
    <row r="144" spans="1:10" ht="11.25" customHeight="1" x14ac:dyDescent="0.15">
      <c r="A144" s="73" t="s">
        <v>42</v>
      </c>
      <c r="B144" s="89" t="s">
        <v>89</v>
      </c>
      <c r="C144" s="90"/>
      <c r="D144" s="90"/>
      <c r="E144" s="90"/>
      <c r="F144" s="90"/>
      <c r="G144" s="77">
        <f>G38</f>
        <v>0</v>
      </c>
      <c r="H144" s="72"/>
    </row>
    <row r="145" spans="1:8" ht="11.25" customHeight="1" x14ac:dyDescent="0.15">
      <c r="A145" s="73" t="s">
        <v>43</v>
      </c>
      <c r="B145" s="89" t="s">
        <v>90</v>
      </c>
      <c r="C145" s="90"/>
      <c r="D145" s="90"/>
      <c r="E145" s="90"/>
      <c r="F145" s="90"/>
      <c r="G145" s="77">
        <f>G43</f>
        <v>0</v>
      </c>
      <c r="H145" s="72"/>
    </row>
    <row r="146" spans="1:8" ht="11.25" customHeight="1" x14ac:dyDescent="0.15">
      <c r="A146" s="73" t="s">
        <v>44</v>
      </c>
      <c r="B146" s="89" t="s">
        <v>91</v>
      </c>
      <c r="C146" s="90"/>
      <c r="D146" s="90"/>
      <c r="E146" s="90"/>
      <c r="F146" s="90"/>
      <c r="G146" s="77">
        <f>G45</f>
        <v>0</v>
      </c>
      <c r="H146" s="72"/>
    </row>
    <row r="147" spans="1:8" ht="11.25" customHeight="1" x14ac:dyDescent="0.15">
      <c r="A147" s="73" t="s">
        <v>45</v>
      </c>
      <c r="B147" s="89" t="s">
        <v>92</v>
      </c>
      <c r="C147" s="90"/>
      <c r="D147" s="90"/>
      <c r="E147" s="90"/>
      <c r="F147" s="90"/>
      <c r="G147" s="77">
        <f>G47</f>
        <v>0</v>
      </c>
      <c r="H147" s="72"/>
    </row>
    <row r="148" spans="1:8" ht="11.25" customHeight="1" x14ac:dyDescent="0.15">
      <c r="A148" s="73" t="s">
        <v>46</v>
      </c>
      <c r="B148" s="89" t="s">
        <v>93</v>
      </c>
      <c r="C148" s="90"/>
      <c r="D148" s="90"/>
      <c r="E148" s="90"/>
      <c r="F148" s="90"/>
      <c r="G148" s="77">
        <f>G52</f>
        <v>0</v>
      </c>
      <c r="H148" s="72"/>
    </row>
    <row r="149" spans="1:8" ht="11.25" customHeight="1" x14ac:dyDescent="0.15">
      <c r="A149" s="73" t="s">
        <v>47</v>
      </c>
      <c r="B149" s="89" t="s">
        <v>94</v>
      </c>
      <c r="C149" s="90"/>
      <c r="D149" s="90"/>
      <c r="E149" s="90"/>
      <c r="F149" s="90"/>
      <c r="G149" s="77">
        <f>G58</f>
        <v>0</v>
      </c>
      <c r="H149" s="72"/>
    </row>
    <row r="150" spans="1:8" ht="11.25" customHeight="1" x14ac:dyDescent="0.15">
      <c r="A150" s="73" t="s">
        <v>48</v>
      </c>
      <c r="B150" s="89" t="s">
        <v>95</v>
      </c>
      <c r="C150" s="90"/>
      <c r="D150" s="90"/>
      <c r="E150" s="90"/>
      <c r="F150" s="90"/>
      <c r="G150" s="77">
        <f>G62</f>
        <v>0</v>
      </c>
      <c r="H150" s="72"/>
    </row>
    <row r="151" spans="1:8" ht="11.25" customHeight="1" x14ac:dyDescent="0.15">
      <c r="A151" s="73" t="s">
        <v>49</v>
      </c>
      <c r="B151" s="89" t="s">
        <v>96</v>
      </c>
      <c r="C151" s="90"/>
      <c r="D151" s="90"/>
      <c r="E151" s="90"/>
      <c r="F151" s="90"/>
      <c r="G151" s="77">
        <f>G65</f>
        <v>0</v>
      </c>
      <c r="H151" s="72"/>
    </row>
    <row r="152" spans="1:8" ht="11.25" customHeight="1" x14ac:dyDescent="0.15">
      <c r="A152" s="73" t="s">
        <v>50</v>
      </c>
      <c r="B152" s="89" t="s">
        <v>97</v>
      </c>
      <c r="C152" s="90"/>
      <c r="D152" s="90"/>
      <c r="E152" s="90"/>
      <c r="F152" s="90"/>
      <c r="G152" s="77">
        <f>G71</f>
        <v>0</v>
      </c>
      <c r="H152" s="72"/>
    </row>
    <row r="153" spans="1:8" ht="11.25" customHeight="1" x14ac:dyDescent="0.15">
      <c r="A153" s="73" t="s">
        <v>51</v>
      </c>
      <c r="B153" s="89" t="s">
        <v>98</v>
      </c>
      <c r="C153" s="90"/>
      <c r="D153" s="90"/>
      <c r="E153" s="90"/>
      <c r="F153" s="90"/>
      <c r="G153" s="77">
        <f>G74</f>
        <v>0</v>
      </c>
      <c r="H153" s="72"/>
    </row>
    <row r="154" spans="1:8" ht="11.25" customHeight="1" x14ac:dyDescent="0.15">
      <c r="A154" s="73" t="s">
        <v>76</v>
      </c>
      <c r="B154" s="89" t="s">
        <v>99</v>
      </c>
      <c r="C154" s="90"/>
      <c r="D154" s="90"/>
      <c r="E154" s="90"/>
      <c r="F154" s="90"/>
      <c r="G154" s="77">
        <f>G78</f>
        <v>0</v>
      </c>
      <c r="H154" s="72"/>
    </row>
    <row r="155" spans="1:8" ht="11.25" customHeight="1" x14ac:dyDescent="0.15">
      <c r="A155" s="73" t="s">
        <v>77</v>
      </c>
      <c r="B155" s="89" t="s">
        <v>100</v>
      </c>
      <c r="C155" s="90"/>
      <c r="D155" s="90"/>
      <c r="E155" s="90"/>
      <c r="F155" s="90"/>
      <c r="G155" s="77">
        <f>G84</f>
        <v>0</v>
      </c>
      <c r="H155" s="72"/>
    </row>
    <row r="156" spans="1:8" ht="11.25" customHeight="1" x14ac:dyDescent="0.15">
      <c r="A156" s="73" t="s">
        <v>78</v>
      </c>
      <c r="B156" s="89" t="s">
        <v>101</v>
      </c>
      <c r="C156" s="90"/>
      <c r="D156" s="90"/>
      <c r="E156" s="90"/>
      <c r="F156" s="90"/>
      <c r="G156" s="77">
        <f>G88</f>
        <v>0</v>
      </c>
      <c r="H156" s="72"/>
    </row>
    <row r="157" spans="1:8" ht="11.25" customHeight="1" x14ac:dyDescent="0.15">
      <c r="A157" s="73" t="s">
        <v>79</v>
      </c>
      <c r="B157" s="89" t="s">
        <v>102</v>
      </c>
      <c r="C157" s="90"/>
      <c r="D157" s="90"/>
      <c r="E157" s="90"/>
      <c r="F157" s="90"/>
      <c r="G157" s="77">
        <f>G93</f>
        <v>0</v>
      </c>
      <c r="H157" s="72"/>
    </row>
    <row r="158" spans="1:8" ht="11.25" customHeight="1" x14ac:dyDescent="0.15">
      <c r="A158" s="73" t="s">
        <v>80</v>
      </c>
      <c r="B158" s="89" t="s">
        <v>103</v>
      </c>
      <c r="C158" s="90"/>
      <c r="D158" s="90"/>
      <c r="E158" s="90"/>
      <c r="F158" s="90"/>
      <c r="G158" s="77">
        <f>G96</f>
        <v>0</v>
      </c>
      <c r="H158" s="72"/>
    </row>
    <row r="159" spans="1:8" ht="11.25" customHeight="1" x14ac:dyDescent="0.15">
      <c r="A159" s="73" t="s">
        <v>81</v>
      </c>
      <c r="B159" s="89" t="s">
        <v>104</v>
      </c>
      <c r="C159" s="90"/>
      <c r="D159" s="90"/>
      <c r="E159" s="90"/>
      <c r="F159" s="90"/>
      <c r="G159" s="77">
        <f>G100</f>
        <v>0</v>
      </c>
      <c r="H159" s="72"/>
    </row>
    <row r="160" spans="1:8" ht="11.25" customHeight="1" x14ac:dyDescent="0.15">
      <c r="A160" s="73" t="s">
        <v>82</v>
      </c>
      <c r="B160" s="89" t="s">
        <v>105</v>
      </c>
      <c r="C160" s="90"/>
      <c r="D160" s="90"/>
      <c r="E160" s="90"/>
      <c r="F160" s="90"/>
      <c r="G160" s="77">
        <f>G105</f>
        <v>0</v>
      </c>
      <c r="H160" s="72"/>
    </row>
    <row r="161" spans="1:8" ht="11.25" customHeight="1" x14ac:dyDescent="0.15">
      <c r="A161" s="73" t="s">
        <v>83</v>
      </c>
      <c r="B161" s="89" t="s">
        <v>106</v>
      </c>
      <c r="C161" s="90"/>
      <c r="D161" s="90"/>
      <c r="E161" s="90"/>
      <c r="F161" s="90"/>
      <c r="G161" s="77">
        <f>G109</f>
        <v>0</v>
      </c>
      <c r="H161" s="72"/>
    </row>
    <row r="162" spans="1:8" ht="11.25" customHeight="1" x14ac:dyDescent="0.15">
      <c r="A162" s="73" t="s">
        <v>84</v>
      </c>
      <c r="B162" s="89" t="s">
        <v>107</v>
      </c>
      <c r="C162" s="90"/>
      <c r="D162" s="90"/>
      <c r="E162" s="90"/>
      <c r="F162" s="90"/>
      <c r="G162" s="77">
        <f>G116</f>
        <v>0</v>
      </c>
      <c r="H162" s="72"/>
    </row>
    <row r="163" spans="1:8" ht="11.25" customHeight="1" x14ac:dyDescent="0.15">
      <c r="A163" s="73" t="s">
        <v>85</v>
      </c>
      <c r="B163" s="89" t="s">
        <v>108</v>
      </c>
      <c r="C163" s="90"/>
      <c r="D163" s="90"/>
      <c r="E163" s="90"/>
      <c r="F163" s="90"/>
      <c r="G163" s="77">
        <f>G122</f>
        <v>0</v>
      </c>
      <c r="H163" s="72"/>
    </row>
    <row r="164" spans="1:8" ht="11.25" customHeight="1" thickBot="1" x14ac:dyDescent="0.2">
      <c r="A164" s="73" t="s">
        <v>86</v>
      </c>
      <c r="B164" s="89" t="s">
        <v>109</v>
      </c>
      <c r="C164" s="90"/>
      <c r="D164" s="90"/>
      <c r="E164" s="90"/>
      <c r="F164" s="90"/>
      <c r="G164" s="77">
        <f>G125</f>
        <v>0</v>
      </c>
      <c r="H164" s="72"/>
    </row>
    <row r="165" spans="1:8" ht="11.25" customHeight="1" x14ac:dyDescent="0.2">
      <c r="A165" s="160"/>
      <c r="B165" s="164" t="s">
        <v>64</v>
      </c>
      <c r="C165" s="164"/>
      <c r="D165" s="164"/>
      <c r="E165" s="164"/>
      <c r="F165" s="164"/>
      <c r="G165" s="162">
        <f>SUM(G137:G164)</f>
        <v>0</v>
      </c>
      <c r="H165" s="74"/>
    </row>
    <row r="166" spans="1:8" ht="12" customHeight="1" thickBot="1" x14ac:dyDescent="0.25">
      <c r="A166" s="161"/>
      <c r="B166" s="165"/>
      <c r="C166" s="165"/>
      <c r="D166" s="165"/>
      <c r="E166" s="165"/>
      <c r="F166" s="165"/>
      <c r="G166" s="163"/>
      <c r="H166" s="74"/>
    </row>
    <row r="168" spans="1:8" x14ac:dyDescent="0.15">
      <c r="A168" s="91" t="s">
        <v>65</v>
      </c>
      <c r="B168" s="91"/>
      <c r="C168" s="91"/>
      <c r="D168" s="91"/>
      <c r="E168" s="91"/>
      <c r="F168" s="91"/>
      <c r="G168" s="91"/>
    </row>
    <row r="169" spans="1:8" x14ac:dyDescent="0.15">
      <c r="A169" s="91" t="s">
        <v>70</v>
      </c>
      <c r="B169" s="91"/>
      <c r="C169" s="91"/>
      <c r="D169" s="91"/>
      <c r="E169" s="91"/>
      <c r="F169" s="91"/>
      <c r="G169" s="91"/>
    </row>
    <row r="170" spans="1:8" ht="11.25" customHeight="1" x14ac:dyDescent="0.15">
      <c r="A170" s="151" t="s">
        <v>72</v>
      </c>
      <c r="B170" s="151"/>
      <c r="C170" s="151"/>
      <c r="D170" s="151"/>
      <c r="E170" s="151"/>
      <c r="F170" s="151"/>
      <c r="G170" s="151"/>
    </row>
    <row r="171" spans="1:8" ht="11.25" customHeight="1" x14ac:dyDescent="0.15">
      <c r="A171" s="151" t="s">
        <v>73</v>
      </c>
      <c r="B171" s="151"/>
      <c r="C171" s="151"/>
      <c r="D171" s="151"/>
      <c r="E171" s="151"/>
      <c r="F171" s="151"/>
      <c r="G171" s="151"/>
    </row>
    <row r="172" spans="1:8" x14ac:dyDescent="0.15">
      <c r="A172" s="91" t="s">
        <v>74</v>
      </c>
      <c r="B172" s="91"/>
      <c r="C172" s="91"/>
      <c r="D172" s="91"/>
      <c r="E172" s="91"/>
      <c r="F172" s="91"/>
      <c r="G172" s="91"/>
    </row>
  </sheetData>
  <sheetProtection algorithmName="SHA-512" hashValue="iFXE4dgFUJrDszmd9YYJybjOZhZ8PT7KxuAWfrSC6EtA/X957cpbgVXuBdQQZLXBhiPF+3pL/ZR0iRtZxEHOcg==" saltValue="7eNK7WNuDZuFE09T5ypiqw==" spinCount="100000" sheet="1" objects="1" scenarios="1"/>
  <mergeCells count="127">
    <mergeCell ref="B162:F162"/>
    <mergeCell ref="B163:F163"/>
    <mergeCell ref="B164:F164"/>
    <mergeCell ref="B137:F137"/>
    <mergeCell ref="B138:F138"/>
    <mergeCell ref="A75:A77"/>
    <mergeCell ref="B75:B77"/>
    <mergeCell ref="A79:A83"/>
    <mergeCell ref="B79:B83"/>
    <mergeCell ref="A85:A87"/>
    <mergeCell ref="B85:B87"/>
    <mergeCell ref="A89:A92"/>
    <mergeCell ref="B89:B92"/>
    <mergeCell ref="A94:A95"/>
    <mergeCell ref="B94:B95"/>
    <mergeCell ref="A97:A99"/>
    <mergeCell ref="B97:B99"/>
    <mergeCell ref="A101:A104"/>
    <mergeCell ref="B101:B104"/>
    <mergeCell ref="B154:F154"/>
    <mergeCell ref="B155:F155"/>
    <mergeCell ref="B156:F156"/>
    <mergeCell ref="A170:G170"/>
    <mergeCell ref="A171:G171"/>
    <mergeCell ref="B66:B70"/>
    <mergeCell ref="B132:C132"/>
    <mergeCell ref="B72:B73"/>
    <mergeCell ref="B126:B131"/>
    <mergeCell ref="B141:F141"/>
    <mergeCell ref="B134:F134"/>
    <mergeCell ref="F126:G126"/>
    <mergeCell ref="F127:G127"/>
    <mergeCell ref="F128:G128"/>
    <mergeCell ref="F129:G129"/>
    <mergeCell ref="F130:G130"/>
    <mergeCell ref="F131:G131"/>
    <mergeCell ref="B136:F136"/>
    <mergeCell ref="B151:F151"/>
    <mergeCell ref="B152:F152"/>
    <mergeCell ref="A168:G168"/>
    <mergeCell ref="A169:G169"/>
    <mergeCell ref="A165:A166"/>
    <mergeCell ref="G165:G166"/>
    <mergeCell ref="B165:F166"/>
    <mergeCell ref="B153:F153"/>
    <mergeCell ref="B161:F161"/>
    <mergeCell ref="B157:F157"/>
    <mergeCell ref="B158:F158"/>
    <mergeCell ref="B159:F159"/>
    <mergeCell ref="B160:F160"/>
    <mergeCell ref="F10:F11"/>
    <mergeCell ref="A10:A11"/>
    <mergeCell ref="A14:A15"/>
    <mergeCell ref="A48:A51"/>
    <mergeCell ref="A39:A42"/>
    <mergeCell ref="A36:A37"/>
    <mergeCell ref="A27:A29"/>
    <mergeCell ref="A30:A31"/>
    <mergeCell ref="B36:B37"/>
    <mergeCell ref="B39:B42"/>
    <mergeCell ref="B30:B31"/>
    <mergeCell ref="B33:B34"/>
    <mergeCell ref="E10:E11"/>
    <mergeCell ref="A63:A64"/>
    <mergeCell ref="A66:A70"/>
    <mergeCell ref="A72:A73"/>
    <mergeCell ref="A33:A34"/>
    <mergeCell ref="B48:B51"/>
    <mergeCell ref="B53:B57"/>
    <mergeCell ref="B59:B61"/>
    <mergeCell ref="D10:D11"/>
    <mergeCell ref="A106:A108"/>
    <mergeCell ref="B106:B108"/>
    <mergeCell ref="A110:A115"/>
    <mergeCell ref="B110:B115"/>
    <mergeCell ref="A117:A121"/>
    <mergeCell ref="B117:B121"/>
    <mergeCell ref="A123:A124"/>
    <mergeCell ref="B123:B124"/>
    <mergeCell ref="B143:F143"/>
    <mergeCell ref="G27:G29"/>
    <mergeCell ref="C27:C29"/>
    <mergeCell ref="A1:A3"/>
    <mergeCell ref="B1:G1"/>
    <mergeCell ref="B2:G2"/>
    <mergeCell ref="B9:G9"/>
    <mergeCell ref="B5:G5"/>
    <mergeCell ref="G10:G11"/>
    <mergeCell ref="B13:G13"/>
    <mergeCell ref="B17:G17"/>
    <mergeCell ref="B21:G21"/>
    <mergeCell ref="B26:G26"/>
    <mergeCell ref="B23:C23"/>
    <mergeCell ref="G14:G15"/>
    <mergeCell ref="E27:E29"/>
    <mergeCell ref="A53:A57"/>
    <mergeCell ref="A59:A61"/>
    <mergeCell ref="B12:C12"/>
    <mergeCell ref="B63:B64"/>
    <mergeCell ref="B8:C8"/>
    <mergeCell ref="B14:C15"/>
    <mergeCell ref="A126:A131"/>
    <mergeCell ref="B10:C11"/>
    <mergeCell ref="B144:F144"/>
    <mergeCell ref="B145:F145"/>
    <mergeCell ref="B150:F150"/>
    <mergeCell ref="B146:F146"/>
    <mergeCell ref="B147:F147"/>
    <mergeCell ref="B148:F148"/>
    <mergeCell ref="B149:F149"/>
    <mergeCell ref="A172:G172"/>
    <mergeCell ref="D14:D15"/>
    <mergeCell ref="E14:E15"/>
    <mergeCell ref="F14:F15"/>
    <mergeCell ref="B27:B29"/>
    <mergeCell ref="D27:D29"/>
    <mergeCell ref="B16:C16"/>
    <mergeCell ref="B20:C20"/>
    <mergeCell ref="B25:C25"/>
    <mergeCell ref="B18:C18"/>
    <mergeCell ref="B19:C19"/>
    <mergeCell ref="B22:C22"/>
    <mergeCell ref="B24:C24"/>
    <mergeCell ref="F27:F29"/>
    <mergeCell ref="B139:F139"/>
    <mergeCell ref="B140:F140"/>
    <mergeCell ref="B142:F142"/>
  </mergeCells>
  <phoneticPr fontId="8" type="noConversion"/>
  <pageMargins left="0.7" right="0.7" top="0.78740157499999996" bottom="0.78740157499999996" header="0.3" footer="0.3"/>
  <pageSetup paperSize="9" scale="60" fitToHeight="0" orientation="portrait" r:id="rId1"/>
  <ignoredErrors>
    <ignoredError sqref="D24" numberStoredAsText="1"/>
    <ignoredError sqref="G65 G62 G58 G52 G45:G47 G38 G43 G74 G78 G84 G88 G93 G96 G100 G105 G109 G116 G122 G32 G35" formula="1"/>
    <ignoredError sqref="A75 A79 A85 A89 A94 A97 A101 A106 A110 A117 A123 A154:A16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MB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Střílka</dc:creator>
  <cp:lastModifiedBy>Machová Barbora, Mgr., Ph.D.</cp:lastModifiedBy>
  <cp:lastPrinted>2024-08-08T08:13:47Z</cp:lastPrinted>
  <dcterms:created xsi:type="dcterms:W3CDTF">2024-07-29T12:21:31Z</dcterms:created>
  <dcterms:modified xsi:type="dcterms:W3CDTF">2025-02-07T07:34:54Z</dcterms:modified>
</cp:coreProperties>
</file>